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低效工业用地" sheetId="2" r:id="rId1"/>
  </sheets>
  <definedNames>
    <definedName name="_xlnm._FilterDatabase" localSheetId="0" hidden="1">低效工业用地!$A$2:$J$17</definedName>
    <definedName name="_xlnm.Print_Area" localSheetId="0">低效工业用地!$A$1:$J$17</definedName>
    <definedName name="_xlnm.Print_Titles" localSheetId="0">低效工业用地!$2:$3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<sst xmlns="http://schemas.openxmlformats.org/spreadsheetml/2006/main" count="103" uniqueCount="35">
  <si>
    <t>2025年低效用地再开发（“工改”）项目申报表</t>
  </si>
  <si>
    <t>序号</t>
  </si>
  <si>
    <t>镇街</t>
  </si>
  <si>
    <t>项目名称</t>
  </si>
  <si>
    <t>实施方式</t>
  </si>
  <si>
    <t>项目类型</t>
  </si>
  <si>
    <t>改造类型（主体）</t>
  </si>
  <si>
    <t>改造模式</t>
  </si>
  <si>
    <t>实施建设类型</t>
  </si>
  <si>
    <t>项目占地面积（亩）</t>
  </si>
  <si>
    <t>备注</t>
  </si>
  <si>
    <t>神湾镇</t>
  </si>
  <si>
    <t>宋祖文、宋祖艺地块工改项目</t>
  </si>
  <si>
    <t>全面改造</t>
  </si>
  <si>
    <t>工改工</t>
  </si>
  <si>
    <t>权利人自主改造</t>
  </si>
  <si>
    <t>企业自主改造模式</t>
  </si>
  <si>
    <t>编制改造方案</t>
  </si>
  <si>
    <t>陈真兰  陈允洵地块工改项目</t>
  </si>
  <si>
    <t>政府整备改造</t>
  </si>
  <si>
    <t>雷汉彬地块工改项目</t>
  </si>
  <si>
    <t>神溪村南蛇迳工改项目</t>
  </si>
  <si>
    <t>村（社区）自主改造模式</t>
  </si>
  <si>
    <t>郭光龙地块工改项目</t>
  </si>
  <si>
    <t>直接报建</t>
  </si>
  <si>
    <t>中山市加宝摄影器材有限公司工改项目</t>
  </si>
  <si>
    <t>局部改造</t>
  </si>
  <si>
    <t>海港村工业用地工改项目</t>
  </si>
  <si>
    <t>戴祖兴地块工改项目</t>
  </si>
  <si>
    <t>神溪工业区首期启动区</t>
  </si>
  <si>
    <t>奥玛(中山)实业有限公司地块工改项目</t>
  </si>
  <si>
    <t>东骏(中山)汽车配饰有限公司地块工改项目</t>
  </si>
  <si>
    <t>中山唯斯特新材料有限公司地块工改项目</t>
  </si>
  <si>
    <t>竹排村预制菜工改项目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</si>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</sst>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6"/>
      <color indexed="8"/>
      <name val="宋体"/>
      <charset val="134"/>
    </font>
    <font>
      <sz val="28"/>
      <color indexed="8"/>
      <name val="方正小标宋简体"/>
      <charset val="134"/>
    </font>
    <font>
      <sz val="18"/>
      <color indexed="8"/>
      <name val="黑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7030A0"/>
    <pageSetUpPr fitToPage="1"/>
  </sheetPr>
  <dimension ref="A1:J17"/>
  <sheetViews>
    <sheetView tabSelected="1" zoomScale="55" zoomScaleNormal="55" workbookViewId="0">
      <pane xSplit="3" topLeftCell="D1" activePane="topRight" state="frozen"/>
      <selection/>
      <selection pane="topRight" activeCell="G7" sqref="G7"/>
    </sheetView>
  </sheetViews>
  <sheetFormatPr defaultColWidth="9" defaultRowHeight="13.5"/>
  <cols>
    <col min="1" max="1" width="10" style="4" customWidth="1"/>
    <col min="2" max="2" width="15.8833333333333" style="1" customWidth="1"/>
    <col min="3" max="3" width="41.8166666666667" style="1" customWidth="1"/>
    <col min="4" max="4" width="18.1833333333333" style="1" customWidth="1"/>
    <col min="5" max="5" width="18.8583333333333" style="1" customWidth="1"/>
    <col min="6" max="6" width="27.5" style="1" customWidth="1"/>
    <col min="7" max="7" width="34.3166666666667" style="1" customWidth="1"/>
    <col min="8" max="8" width="20.2" style="1" customWidth="1"/>
    <col min="9" max="9" width="28.8583333333333" style="1" customWidth="1"/>
    <col min="10" max="10" width="13.7333333333333" style="1" customWidth="1"/>
    <col min="11" max="11" width="14.6333333333333" style="1" customWidth="1"/>
    <col min="12" max="12" width="17.25" style="1" customWidth="1"/>
    <col min="13" max="13" width="14.6333333333333" style="1" customWidth="1"/>
    <col min="14" max="14" width="17.25" style="1" customWidth="1"/>
    <col min="15" max="15" width="14.5" style="1" customWidth="1"/>
    <col min="16" max="16" width="14.8833333333333" style="1" customWidth="1"/>
    <col min="17" max="17" width="14.5" style="1" customWidth="1"/>
    <col min="18" max="18" width="14.8833333333333" style="1" customWidth="1"/>
    <col min="19" max="19" width="14.6333333333333" style="1" customWidth="1"/>
    <col min="20" max="20" width="14.8833333333333" style="1" customWidth="1"/>
    <col min="21" max="21" width="14.5" style="1" customWidth="1"/>
    <col min="22" max="22" width="26.6333333333333" style="1" customWidth="1"/>
    <col min="23" max="23" width="14.5" style="1" customWidth="1"/>
    <col min="24" max="24" width="29" style="1" customWidth="1"/>
    <col min="25" max="25" width="14.5" style="1" customWidth="1"/>
    <col min="26" max="26" width="17.8833333333333" style="1" customWidth="1"/>
    <col min="27" max="27" width="19.1333333333333" style="1" customWidth="1"/>
    <col min="28" max="16384" width="9" style="1"/>
  </cols>
  <sheetData>
    <row r="1" s="1" customFormat="1" ht="55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4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ht="96" customHeight="1" spans="1:10">
      <c r="A3" s="7"/>
      <c r="B3" s="7"/>
      <c r="C3" s="7"/>
      <c r="D3" s="7"/>
      <c r="E3" s="7"/>
      <c r="F3" s="7"/>
      <c r="G3" s="7"/>
      <c r="H3" s="7"/>
      <c r="I3" s="7"/>
      <c r="J3" s="7"/>
    </row>
    <row r="4" s="3" customFormat="1" ht="80" customHeight="1" spans="1:10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16</v>
      </c>
      <c r="H4" s="8" t="s">
        <v>17</v>
      </c>
      <c r="I4" s="10">
        <f>5333.364791/666.667</f>
        <v>8.00004318647841</v>
      </c>
      <c r="J4" s="11"/>
    </row>
    <row r="5" s="3" customFormat="1" ht="174" customHeight="1" spans="1:10">
      <c r="A5" s="8">
        <v>2</v>
      </c>
      <c r="B5" s="8" t="s">
        <v>11</v>
      </c>
      <c r="C5" s="8" t="s">
        <v>18</v>
      </c>
      <c r="D5" s="8" t="s">
        <v>13</v>
      </c>
      <c r="E5" s="8" t="s">
        <v>14</v>
      </c>
      <c r="F5" s="8" t="s">
        <v>19</v>
      </c>
      <c r="G5" s="8" t="s">
        <v>16</v>
      </c>
      <c r="H5" s="8" t="s">
        <v>17</v>
      </c>
      <c r="I5" s="10">
        <f>3300.400707/666.667</f>
        <v>4.95059858520071</v>
      </c>
      <c r="J5" s="11"/>
    </row>
    <row r="6" s="3" customFormat="1" ht="80" customHeight="1" spans="1:10">
      <c r="A6" s="8">
        <v>3</v>
      </c>
      <c r="B6" s="8" t="s">
        <v>11</v>
      </c>
      <c r="C6" s="8" t="s">
        <v>20</v>
      </c>
      <c r="D6" s="8" t="s">
        <v>13</v>
      </c>
      <c r="E6" s="8" t="s">
        <v>14</v>
      </c>
      <c r="F6" s="8" t="s">
        <v>15</v>
      </c>
      <c r="G6" s="8" t="s">
        <v>16</v>
      </c>
      <c r="H6" s="8" t="s">
        <v>17</v>
      </c>
      <c r="I6" s="10">
        <f>7573.559173/666.667</f>
        <v>11.3603330793335</v>
      </c>
      <c r="J6" s="11"/>
    </row>
    <row r="7" s="3" customFormat="1" ht="80" customHeight="1" spans="1:10">
      <c r="A7" s="8">
        <v>4</v>
      </c>
      <c r="B7" s="8" t="s">
        <v>11</v>
      </c>
      <c r="C7" s="8" t="s">
        <v>21</v>
      </c>
      <c r="D7" s="8" t="s">
        <v>13</v>
      </c>
      <c r="E7" s="8" t="s">
        <v>14</v>
      </c>
      <c r="F7" s="8" t="s">
        <v>15</v>
      </c>
      <c r="G7" s="8" t="s">
        <v>22</v>
      </c>
      <c r="H7" s="8" t="s">
        <v>17</v>
      </c>
      <c r="I7" s="10">
        <f>6780.915314/666.667</f>
        <v>10.1713678853161</v>
      </c>
      <c r="J7" s="11"/>
    </row>
    <row r="8" s="3" customFormat="1" ht="80" customHeight="1" spans="1:10">
      <c r="A8" s="8">
        <v>5</v>
      </c>
      <c r="B8" s="8" t="s">
        <v>11</v>
      </c>
      <c r="C8" s="8" t="s">
        <v>23</v>
      </c>
      <c r="D8" s="8" t="s">
        <v>13</v>
      </c>
      <c r="E8" s="8" t="s">
        <v>14</v>
      </c>
      <c r="F8" s="8" t="s">
        <v>19</v>
      </c>
      <c r="G8" s="8" t="s">
        <v>16</v>
      </c>
      <c r="H8" s="8" t="s">
        <v>24</v>
      </c>
      <c r="I8" s="10">
        <f>11317.5/666.667</f>
        <v>16.9762415118792</v>
      </c>
      <c r="J8" s="11"/>
    </row>
    <row r="9" s="3" customFormat="1" ht="80" customHeight="1" spans="1:10">
      <c r="A9" s="8">
        <v>6</v>
      </c>
      <c r="B9" s="8" t="s">
        <v>11</v>
      </c>
      <c r="C9" s="8" t="s">
        <v>25</v>
      </c>
      <c r="D9" s="8" t="s">
        <v>26</v>
      </c>
      <c r="E9" s="8" t="s">
        <v>14</v>
      </c>
      <c r="F9" s="8" t="s">
        <v>15</v>
      </c>
      <c r="G9" s="8" t="s">
        <v>16</v>
      </c>
      <c r="H9" s="8" t="s">
        <v>17</v>
      </c>
      <c r="I9" s="10">
        <f>16270.08392/666.667</f>
        <v>24.4051136774432</v>
      </c>
      <c r="J9" s="11"/>
    </row>
    <row r="10" s="3" customFormat="1" ht="80" customHeight="1" spans="1:10">
      <c r="A10" s="8">
        <v>7</v>
      </c>
      <c r="B10" s="8" t="s">
        <v>11</v>
      </c>
      <c r="C10" s="8" t="s">
        <v>27</v>
      </c>
      <c r="D10" s="8" t="s">
        <v>13</v>
      </c>
      <c r="E10" s="8" t="s">
        <v>14</v>
      </c>
      <c r="F10" s="8" t="s">
        <v>15</v>
      </c>
      <c r="G10" s="8" t="s">
        <v>22</v>
      </c>
      <c r="H10" s="8" t="s">
        <v>17</v>
      </c>
      <c r="I10" s="10">
        <f>12499.026566/666.6667</f>
        <v>18.7485389115731</v>
      </c>
      <c r="J10" s="11"/>
    </row>
    <row r="11" s="3" customFormat="1" ht="80" customHeight="1" spans="1:10">
      <c r="A11" s="8">
        <v>8</v>
      </c>
      <c r="B11" s="8" t="s">
        <v>11</v>
      </c>
      <c r="C11" s="8" t="s">
        <v>28</v>
      </c>
      <c r="D11" s="8" t="s">
        <v>13</v>
      </c>
      <c r="E11" s="8" t="s">
        <v>14</v>
      </c>
      <c r="F11" s="8" t="s">
        <v>15</v>
      </c>
      <c r="G11" s="8" t="s">
        <v>16</v>
      </c>
      <c r="H11" s="8" t="s">
        <v>17</v>
      </c>
      <c r="I11" s="10">
        <f>6666.659033/666.6667</f>
        <v>9.9999880495006</v>
      </c>
      <c r="J11" s="11"/>
    </row>
    <row r="12" s="3" customFormat="1" ht="184" customHeight="1" spans="1:10">
      <c r="A12" s="8">
        <v>9</v>
      </c>
      <c r="B12" s="8" t="s">
        <v>11</v>
      </c>
      <c r="C12" s="8" t="s">
        <v>29</v>
      </c>
      <c r="D12" s="8" t="s">
        <v>13</v>
      </c>
      <c r="E12" s="8" t="s">
        <v>14</v>
      </c>
      <c r="F12" s="8" t="s">
        <v>19</v>
      </c>
      <c r="G12" s="8" t="s">
        <v>22</v>
      </c>
      <c r="H12" s="8" t="s">
        <v>17</v>
      </c>
      <c r="I12" s="10">
        <f>21166.42378/666.667</f>
        <v>31.7496197951901</v>
      </c>
      <c r="J12" s="11"/>
    </row>
    <row r="13" s="3" customFormat="1" ht="174" customHeight="1" spans="1:10">
      <c r="A13" s="8">
        <v>10</v>
      </c>
      <c r="B13" s="8" t="s">
        <v>11</v>
      </c>
      <c r="C13" s="8" t="s">
        <v>30</v>
      </c>
      <c r="D13" s="8" t="s">
        <v>13</v>
      </c>
      <c r="E13" s="8" t="s">
        <v>14</v>
      </c>
      <c r="F13" s="8" t="s">
        <v>15</v>
      </c>
      <c r="G13" s="8" t="s">
        <v>16</v>
      </c>
      <c r="H13" s="8" t="s">
        <v>24</v>
      </c>
      <c r="I13" s="10">
        <f>26383.007007/666.667</f>
        <v>39.5744907232546</v>
      </c>
      <c r="J13" s="11"/>
    </row>
    <row r="14" s="3" customFormat="1" ht="174" customHeight="1" spans="1:10">
      <c r="A14" s="8">
        <v>11</v>
      </c>
      <c r="B14" s="8" t="s">
        <v>11</v>
      </c>
      <c r="C14" s="8" t="s">
        <v>31</v>
      </c>
      <c r="D14" s="8" t="s">
        <v>13</v>
      </c>
      <c r="E14" s="8" t="s">
        <v>14</v>
      </c>
      <c r="F14" s="8" t="s">
        <v>15</v>
      </c>
      <c r="G14" s="8" t="s">
        <v>16</v>
      </c>
      <c r="H14" s="8" t="s">
        <v>24</v>
      </c>
      <c r="I14" s="10">
        <f>24673.101721/666.667</f>
        <v>37.009634076683</v>
      </c>
      <c r="J14" s="11"/>
    </row>
    <row r="15" s="3" customFormat="1" ht="80" customHeight="1" spans="1:10">
      <c r="A15" s="8">
        <v>12</v>
      </c>
      <c r="B15" s="8" t="s">
        <v>11</v>
      </c>
      <c r="C15" s="8" t="s">
        <v>32</v>
      </c>
      <c r="D15" s="8" t="s">
        <v>13</v>
      </c>
      <c r="E15" s="8" t="s">
        <v>14</v>
      </c>
      <c r="F15" s="8" t="s">
        <v>15</v>
      </c>
      <c r="G15" s="8" t="s">
        <v>16</v>
      </c>
      <c r="H15" s="8" t="s">
        <v>17</v>
      </c>
      <c r="I15" s="10">
        <f>(6057.342877)/666.6667</f>
        <v>9.08601386119931</v>
      </c>
      <c r="J15" s="11"/>
    </row>
    <row r="16" s="3" customFormat="1" ht="80" customHeight="1" spans="1:10">
      <c r="A16" s="8">
        <v>13</v>
      </c>
      <c r="B16" s="8" t="s">
        <v>11</v>
      </c>
      <c r="C16" s="8" t="s">
        <v>33</v>
      </c>
      <c r="D16" s="8" t="s">
        <v>13</v>
      </c>
      <c r="E16" s="8" t="s">
        <v>14</v>
      </c>
      <c r="F16" s="8" t="s">
        <v>15</v>
      </c>
      <c r="G16" s="8" t="s">
        <v>22</v>
      </c>
      <c r="H16" s="8" t="s">
        <v>17</v>
      </c>
      <c r="I16" s="10">
        <f>(8547.38728)/666.667</f>
        <v>12.8210745094627</v>
      </c>
      <c r="J16" s="11"/>
    </row>
    <row r="17" s="2" customFormat="1" ht="54.95" customHeight="1" spans="1:10">
      <c r="A17" s="9" t="s">
        <v>34</v>
      </c>
      <c r="B17" s="9"/>
      <c r="C17" s="9"/>
      <c r="D17" s="9"/>
      <c r="E17" s="9"/>
      <c r="F17" s="9"/>
      <c r="G17" s="9"/>
      <c r="H17" s="9"/>
      <c r="I17" s="10">
        <f>SUM(I4:I14)</f>
        <v>212.945969481852</v>
      </c>
      <c r="J17" s="12"/>
    </row>
  </sheetData>
  <mergeCells count="12">
    <mergeCell ref="A1:J1"/>
    <mergeCell ref="A17:C1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6">
    <dataValidation type="list" allowBlank="1" showInputMessage="1" showErrorMessage="1" sqref="D4:D16">
      <formula1>"全面改造,局部改造,微改造"</formula1>
    </dataValidation>
    <dataValidation type="list" allowBlank="1" showInputMessage="1" showErrorMessage="1" sqref="E4:E16">
      <formula1>"工改工,工改住,工改商,工改公服,生态修复,其他改工"</formula1>
    </dataValidation>
    <dataValidation type="list" allowBlank="1" showInputMessage="1" showErrorMessage="1" sqref="F4:F16">
      <formula1>"权利人自主改造,政府整备改造,合作改造"</formula1>
    </dataValidation>
    <dataValidation type="list" allowBlank="1" showInputMessage="1" showErrorMessage="1" sqref="G4:G16">
      <formula1>"村企合作模式,政府挂账收储模式,政府收储模式,企业自主改造模式,村（社区）自主改造模式,其他模式"</formula1>
    </dataValidation>
    <dataValidation type="list" allowBlank="1" showInputMessage="1" showErrorMessage="1" sqref="H4:H16">
      <formula1>"编制改造方案,直接报建,无"</formula1>
    </dataValidation>
    <dataValidation allowBlank="1" showInputMessage="1" showErrorMessage="1" sqref="I5:I6 I12:I15"/>
  </dataValidations>
  <printOptions horizontalCentered="1"/>
  <pageMargins left="0.0784722222222222" right="0.0388888888888889" top="0.118055555555556" bottom="0.0388888888888889" header="0.156944444444444" footer="0"/>
  <pageSetup paperSize="9" scale="4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市国土资源局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低效工业用地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李晓明</dc:creator>
  <cp:lastModifiedBy>城市建设和管理局</cp:lastModifiedBy>
  <dcterms:created xsi:type="dcterms:W3CDTF">2023-01-31T03:58:00Z</dcterms:created>
  <dcterms:modified xsi:type="dcterms:W3CDTF">2025-03-11T07:36:20Z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18169F1E75554264A171AFB0BBB64CD8_13</vt:lpwstr>
  </property>
</Properties>
</file>