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tabRatio="893" firstSheet="1" activeTab="2"/>
  </bookViews>
  <sheets>
    <sheet name="1、一般公共预算收入" sheetId="1" r:id="rId1"/>
    <sheet name="2、一般公共预算支出" sheetId="3" r:id="rId2"/>
    <sheet name="3、一般公共预算支出表（按功能分类项级科目） (2)" sheetId="14" r:id="rId3"/>
    <sheet name="4、一般公共预算支出表（按政府预算经济分类款级科目）" sheetId="13" r:id="rId4"/>
    <sheet name="5、一般公共预算“三公”经费表" sheetId="10" r:id="rId5"/>
    <sheet name="6、政府性基金收入" sheetId="2" r:id="rId6"/>
    <sheet name="7、政府性基金支出" sheetId="12" r:id="rId7"/>
    <sheet name="8、政府性基金支出（按功能分类项级科目）" sheetId="9" r:id="rId8"/>
    <sheet name="9、政府债券转贷及还本情况表" sheetId="8" r:id="rId9"/>
  </sheets>
  <externalReferences>
    <externalReference r:id="rId11"/>
    <externalReference r:id="rId12"/>
    <externalReference r:id="rId13"/>
  </externalReferences>
  <definedNames>
    <definedName name="_xlnm._FilterDatabase" localSheetId="0" hidden="1">'1、一般公共预算收入'!$A$4:$B$24</definedName>
    <definedName name="_xlnm._FilterDatabase" localSheetId="1" hidden="1">'2、一般公共预算支出'!$A$4:$B$30</definedName>
    <definedName name="_xlnm._FilterDatabase" localSheetId="2" hidden="1">'3、一般公共预算支出表（按功能分类项级科目） (2)'!$A$5:$F$1746</definedName>
    <definedName name="_xlnm._FilterDatabase" localSheetId="3" hidden="1">'4、一般公共预算支出表（按政府预算经济分类款级科目）'!$A$4:$D$84</definedName>
    <definedName name="_xlnm._FilterDatabase" localSheetId="5" hidden="1">'6、政府性基金收入'!$A$4:$B$21</definedName>
    <definedName name="_xlnm._FilterDatabase" localSheetId="6" hidden="1">'7、政府性基金支出'!$A$4:$H$27</definedName>
    <definedName name="_xlnm._FilterDatabase" localSheetId="7" hidden="1">'8、政府性基金支出（按功能分类项级科目）'!$A$5:$D$291</definedName>
    <definedName name="_________________________________________________________________aa1" hidden="1">#REF!</definedName>
    <definedName name="________________________________________________________________aa1" hidden="1">#REF!</definedName>
    <definedName name="___________a1">#REF!</definedName>
    <definedName name="__________a1">#REF!</definedName>
    <definedName name="_________a1">#REF!</definedName>
    <definedName name="________a1">#REF!</definedName>
    <definedName name="_______a1">#REF!</definedName>
    <definedName name="______a1">#REF!</definedName>
    <definedName name="_____a1">#REF!</definedName>
    <definedName name="_____aa1" hidden="1">#REF!</definedName>
    <definedName name="____a1">#REF!</definedName>
    <definedName name="____aa1" hidden="1">#REF!</definedName>
    <definedName name="___a1">#REF!</definedName>
    <definedName name="___aa1" hidden="1">#REF!</definedName>
    <definedName name="__a1">#REF!</definedName>
    <definedName name="__aa1" hidden="1">#REF!</definedName>
    <definedName name="_a1">#REF!</definedName>
    <definedName name="_aa1" hidden="1">#REF!</definedName>
    <definedName name="_Order1" hidden="1">255</definedName>
    <definedName name="_Order2" hidden="1">255</definedName>
    <definedName name="a" localSheetId="0">#REF!</definedName>
    <definedName name="a" localSheetId="1">#REF!</definedName>
    <definedName name="a" localSheetId="5">#REF!</definedName>
    <definedName name="a" localSheetId="7">#REF!</definedName>
    <definedName name="a">#REF!</definedName>
    <definedName name="____________a1" localSheetId="0">#REF!</definedName>
    <definedName name="_____________a1" localSheetId="1">#REF!</definedName>
    <definedName name="______________a1" localSheetId="5">#REF!</definedName>
    <definedName name="_______________a1">#REF!</definedName>
    <definedName name="aa" localSheetId="0">'[1]#REF!'!$A$1:$W$7</definedName>
    <definedName name="aa" localSheetId="1">'[1]#REF!'!$A$1:$W$7</definedName>
    <definedName name="aa" localSheetId="5">'[1]#REF!'!$A$1:$W$7</definedName>
    <definedName name="aa" localSheetId="7">#REF!</definedName>
    <definedName name="aa">#REF!</definedName>
    <definedName name="______aa1" hidden="1">#REF!</definedName>
    <definedName name="aaa" hidden="1">#REF!</definedName>
    <definedName name="aaaa" localSheetId="0" hidden="1">[2]西区!$A$1:$J$84</definedName>
    <definedName name="aaaa" localSheetId="1" hidden="1">[2]西区!$A$1:$J$84</definedName>
    <definedName name="aaaa" localSheetId="5" hidden="1">[2]西区!$A$1:$J$84</definedName>
    <definedName name="aaaa" hidden="1">[2]西区!$A$1:$J$84</definedName>
    <definedName name="aaaagfdsafsd">#N/A</definedName>
    <definedName name="AccessDatabase" hidden="1">"D:\文_件\省长专项\2000省长专项审批.mdb"</definedName>
    <definedName name="addsdsads">#N/A</definedName>
    <definedName name="adsafs">#N/A</definedName>
    <definedName name="adsdsaas">#N/A</definedName>
    <definedName name="agasdgaksdk">#N/A</definedName>
    <definedName name="agsdsawae">#N/A</definedName>
    <definedName name="ajgfdajfajd">#N/A</definedName>
    <definedName name="asda">#N/A</definedName>
    <definedName name="asdfas">#N/A</definedName>
    <definedName name="asdfasf">#N/A</definedName>
    <definedName name="asdfkaskfda">#N/A</definedName>
    <definedName name="asdg\">#N/A</definedName>
    <definedName name="asdg_">#N/A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da">#N/A</definedName>
    <definedName name="dadaf">#N/A</definedName>
    <definedName name="dads">#N/A</definedName>
    <definedName name="daggaga">#N/A</definedName>
    <definedName name="dasdfasd">#N/A</definedName>
    <definedName name="Database" hidden="1">#REF!</definedName>
    <definedName name="database2">#REF!</definedName>
    <definedName name="database3">#REF!</definedName>
    <definedName name="dd">#N/A</definedName>
    <definedName name="ddad">#N/A</definedName>
    <definedName name="ddagagsgdsa">#N/A</definedName>
    <definedName name="dddsaga">#N/A</definedName>
    <definedName name="dddsagsa">#N/A</definedName>
    <definedName name="ddsadafs">#N/A</definedName>
    <definedName name="ddsass">#N/A</definedName>
    <definedName name="dfadfsfds">#N/A</definedName>
    <definedName name="dfadsaf">#N/A</definedName>
    <definedName name="dfadsas">#N/A</definedName>
    <definedName name="dfasfw">#N/A</definedName>
    <definedName name="dfasggasf">#N/A</definedName>
    <definedName name="dfaxc">#N/A</definedName>
    <definedName name="dfjajsfd">#N/A</definedName>
    <definedName name="dfwaa">#N/A</definedName>
    <definedName name="dgadsfd">#N/A</definedName>
    <definedName name="dgafk">#N/A</definedName>
    <definedName name="dgafsj">#N/A</definedName>
    <definedName name="dgah">#N/A</definedName>
    <definedName name="dgasdfa">#N/A</definedName>
    <definedName name="dgasdhf">#N/A</definedName>
    <definedName name="dghadfha">#N/A</definedName>
    <definedName name="dghadhf">#N/A</definedName>
    <definedName name="dgkgfkdsafka">#N/A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rafd">#N/A</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jgakdsf">#N/A</definedName>
    <definedName name="dssasaww">#N/A</definedName>
    <definedName name="fdsafdsafdsa">#N/A</definedName>
    <definedName name="fdsafdsafdsfdsa">#N/A</definedName>
    <definedName name="fdsafdsfdsafdsa">#N/A</definedName>
    <definedName name="fdsfdsafdcdx">#N/A</definedName>
    <definedName name="fdsfdsafdfdsa">#N/A</definedName>
    <definedName name="ff" hidden="1">'[1]#REF!'!$A$1:$W$7</definedName>
    <definedName name="ffdfdsaafds">#N/A</definedName>
    <definedName name="fff" localSheetId="0" hidden="1">#REF!</definedName>
    <definedName name="fff" localSheetId="1" hidden="1">#REF!</definedName>
    <definedName name="fff" localSheetId="5" hidden="1">#REF!</definedName>
    <definedName name="fff" localSheetId="7" hidden="1">#REF!</definedName>
    <definedName name="fff" hidden="1">#REF!</definedName>
    <definedName name="fffff" hidden="1">'[1]#REF!'!$A$1:$W$7</definedName>
    <definedName name="fjafjs">#N/A</definedName>
    <definedName name="fjajsfdja">#N/A</definedName>
    <definedName name="fjdajsdjfa">#N/A</definedName>
    <definedName name="fjjafsjaj">#N/A</definedName>
    <definedName name="fsa">#N/A</definedName>
    <definedName name="fsafffdsfdsa">#N/A</definedName>
    <definedName name="fsafsdfdsa">#N/A</definedName>
    <definedName name="gadsfawe">#N/A</definedName>
    <definedName name="gafsafas">#N/A</definedName>
    <definedName name="gagssd">#N/A</definedName>
    <definedName name="gasdgfasgas">#N/A</definedName>
    <definedName name="gfagajfas">#N/A</definedName>
    <definedName name="ggasfdasf">#N/A</definedName>
    <definedName name="jdfajsfdj">#N/A</definedName>
    <definedName name="jdjfadsjf">#N/A</definedName>
    <definedName name="jjgajsdfjasd">#N/A</definedName>
    <definedName name="kdfkasj">#N/A</definedName>
    <definedName name="kgak">#N/A</definedName>
    <definedName name="PO_part2Table18Area1" localSheetId="8">'9、政府债券转贷及还本情况表'!$A$5</definedName>
    <definedName name="PO_part2Table18Area2" localSheetId="8">'9、政府债券转贷及还本情况表'!$A$12</definedName>
    <definedName name="PO_part2Table18Area3" localSheetId="8">'9、政府债券转贷及还本情况表'!$A$15</definedName>
    <definedName name="PO_part2Table18Area4" localSheetId="8">'9、政府债券转贷及还本情况表'!$A$18</definedName>
    <definedName name="PO_part2Table18Area5" localSheetId="8">'9、政府债券转贷及还本情况表'!$A$21</definedName>
    <definedName name="_xlnm.Print_Area" localSheetId="0">'1、一般公共预算收入'!$A$1:$B$24</definedName>
    <definedName name="_xlnm.Print_Area" localSheetId="1">'2、一般公共预算支出'!$A$1:$B$30</definedName>
    <definedName name="_xlnm.Print_Area" localSheetId="5">'6、政府性基金收入'!$A$1:$B$22</definedName>
    <definedName name="_xlnm.Print_Area" localSheetId="7">'8、政府性基金支出（按功能分类项级科目）'!$B$1:$D$292</definedName>
    <definedName name="_xlnm.Print_Area" hidden="1">#REF!</definedName>
    <definedName name="_xlnm.Print_Titles" localSheetId="0">'1、一般公共预算收入'!$1:$4</definedName>
    <definedName name="_xlnm.Print_Titles" localSheetId="1">'2、一般公共预算支出'!$1:$4</definedName>
    <definedName name="_xlnm.Print_Titles" localSheetId="5">'6、政府性基金收入'!$1:$4</definedName>
    <definedName name="_xlnm.Print_Titles" localSheetId="7">'8、政府性基金支出（按功能分类项级科目）'!$1:$4</definedName>
    <definedName name="_xlnm.Print_Titles">#N/A</definedName>
    <definedName name="quan">#REF!</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w">#N/A</definedName>
    <definedName name="sdsaaa">#N/A</definedName>
    <definedName name="sdsfccxxx">#N/A</definedName>
    <definedName name="sfdsafdfdsa">#N/A</definedName>
    <definedName name="sfdsafdsaafds">#N/A</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sfafag">#N/A</definedName>
    <definedName name="表5">#REF!</definedName>
    <definedName name="财政供养">#REF!</definedName>
    <definedName name="分处支出">#REF!</definedName>
    <definedName name="基金处室">#REF!</definedName>
    <definedName name="基金金额">#REF!</definedName>
    <definedName name="基金科目">#REF!</definedName>
    <definedName name="基金类型">#REF!</definedName>
    <definedName name="科目">#REF!</definedName>
    <definedName name="类型">#REF!</definedName>
    <definedName name="排序" localSheetId="0">#REF!</definedName>
    <definedName name="排序" localSheetId="1">#REF!</definedName>
    <definedName name="排序" localSheetId="5">#REF!</definedName>
    <definedName name="排序" localSheetId="7">#REF!</definedName>
    <definedName name="排序">#REF!</definedName>
    <definedName name="社保">#N/A</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8">#REF!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주택사업본부">#REF!</definedName>
    <definedName name="철구사업본부">#REF!</definedName>
    <definedName name="_________________________________________________________________aa1" localSheetId="4" hidden="1">#REF!</definedName>
    <definedName name="________________________________________________________________aa1" localSheetId="4" hidden="1">#REF!</definedName>
    <definedName name="___________a1" localSheetId="4">#REF!</definedName>
    <definedName name="__________a1" localSheetId="4">#REF!</definedName>
    <definedName name="_________a1" localSheetId="4">#REF!</definedName>
    <definedName name="________a1" localSheetId="4">#REF!</definedName>
    <definedName name="_______a1" localSheetId="4">#REF!</definedName>
    <definedName name="______a1" localSheetId="4">#REF!</definedName>
    <definedName name="_____a1" localSheetId="4">#REF!</definedName>
    <definedName name="_____aa1" localSheetId="4" hidden="1">#REF!</definedName>
    <definedName name="____a1" localSheetId="4">#REF!</definedName>
    <definedName name="____aa1" localSheetId="4" hidden="1">#REF!</definedName>
    <definedName name="___a1" localSheetId="4">#REF!</definedName>
    <definedName name="___aa1" localSheetId="4" hidden="1">#REF!</definedName>
    <definedName name="__a1" localSheetId="4">#REF!</definedName>
    <definedName name="__aa1" localSheetId="4" hidden="1">#REF!</definedName>
    <definedName name="_a1" localSheetId="4">#REF!</definedName>
    <definedName name="_aa1" localSheetId="4" hidden="1">#REF!</definedName>
    <definedName name="a" localSheetId="4">#REF!</definedName>
    <definedName name="________________a1" localSheetId="4">#REF!</definedName>
    <definedName name="aa" localSheetId="4">#REF!</definedName>
    <definedName name="aaa" localSheetId="4" hidden="1">#REF!</definedName>
    <definedName name="Database" localSheetId="4" hidden="1">#REF!</definedName>
    <definedName name="database2" localSheetId="4">#REF!</definedName>
    <definedName name="database3" localSheetId="4">#REF!</definedName>
    <definedName name="fff" localSheetId="4" hidden="1">#REF!</definedName>
    <definedName name="PO_part2Table5Area2" localSheetId="4">'5、一般公共预算“三公”经费表'!$A$2</definedName>
    <definedName name="quan" localSheetId="4">#REF!</definedName>
    <definedName name="表5" localSheetId="4">#REF!</definedName>
    <definedName name="财政供养" localSheetId="4">#REF!</definedName>
    <definedName name="分处支出" localSheetId="4">#REF!</definedName>
    <definedName name="基金处室" localSheetId="4">#REF!</definedName>
    <definedName name="基金金额" localSheetId="4">#REF!</definedName>
    <definedName name="基金科目" localSheetId="4">#REF!</definedName>
    <definedName name="基金类型" localSheetId="4">#REF!</definedName>
    <definedName name="科目" localSheetId="4">#REF!</definedName>
    <definedName name="类型" localSheetId="4">#REF!</definedName>
    <definedName name="排序" localSheetId="4">#REF!</definedName>
    <definedName name="生产列16" localSheetId="4">#REF!</definedName>
    <definedName name="生产列17" localSheetId="4">#REF!</definedName>
    <definedName name="生产列19" localSheetId="4">#REF!</definedName>
    <definedName name="生产列2" localSheetId="4">#REF!</definedName>
    <definedName name="生产列20" localSheetId="4">#REF!</definedName>
    <definedName name="生产列3" localSheetId="4">#REF!</definedName>
    <definedName name="生产列4" localSheetId="4">#REF!</definedName>
    <definedName name="生产列5" localSheetId="4">#REF!</definedName>
    <definedName name="生产列6" localSheetId="4">#REF!</definedName>
    <definedName name="生产列7" localSheetId="4">#REF!</definedName>
    <definedName name="生产列8" localSheetId="4">#REF!</definedName>
    <definedName name="生产列9" localSheetId="4">#REF!</definedName>
    <definedName name="生产期" localSheetId="4">#REF!</definedName>
    <definedName name="生产期1" localSheetId="4">#REF!</definedName>
    <definedName name="生产期11" localSheetId="4">#REF!</definedName>
    <definedName name="生产期123" localSheetId="4">#REF!</definedName>
    <definedName name="生产期15" localSheetId="4">#REF!</definedName>
    <definedName name="生产期16" localSheetId="4">#REF!</definedName>
    <definedName name="生产期17" localSheetId="4">#REF!</definedName>
    <definedName name="生产期18" localSheetId="4">#REF!</definedName>
    <definedName name="生产期19" localSheetId="4">#REF!</definedName>
    <definedName name="生产期2" localSheetId="4">#REF!</definedName>
    <definedName name="生产期20" localSheetId="4">#REF!</definedName>
    <definedName name="生产期3" localSheetId="4">#REF!</definedName>
    <definedName name="生产期4" localSheetId="4">#REF!</definedName>
    <definedName name="生产期5" localSheetId="4">#REF!</definedName>
    <definedName name="生产期6" localSheetId="4">#REF!</definedName>
    <definedName name="生产期7" localSheetId="4">#REF!</definedName>
    <definedName name="生产期8" localSheetId="4">#REF!</definedName>
    <definedName name="生产期9" localSheetId="4">#REF!</definedName>
    <definedName name="주택사업본부" localSheetId="4">#REF!</definedName>
    <definedName name="철구사업본부" localSheetId="4">#REF!</definedName>
    <definedName name="_________________________________________________________________aa1" localSheetId="6" hidden="1">#REF!</definedName>
    <definedName name="________________________________________________________________aa1" localSheetId="6" hidden="1">#REF!</definedName>
    <definedName name="___________a1" localSheetId="6">#REF!</definedName>
    <definedName name="__________a1" localSheetId="6">#REF!</definedName>
    <definedName name="_________a1" localSheetId="6">#REF!</definedName>
    <definedName name="________a1" localSheetId="6">#REF!</definedName>
    <definedName name="_______a1" localSheetId="6">#REF!</definedName>
    <definedName name="______a1" localSheetId="6">#REF!</definedName>
    <definedName name="_____a1" localSheetId="6">#REF!</definedName>
    <definedName name="_____aa1" localSheetId="6" hidden="1">#REF!</definedName>
    <definedName name="____a1" localSheetId="6">#REF!</definedName>
    <definedName name="____aa1" localSheetId="6" hidden="1">#REF!</definedName>
    <definedName name="___a1" localSheetId="6">#REF!</definedName>
    <definedName name="___aa1" localSheetId="6" hidden="1">#REF!</definedName>
    <definedName name="__a1" localSheetId="6">#REF!</definedName>
    <definedName name="__aa1" localSheetId="6" hidden="1">#REF!</definedName>
    <definedName name="_a1" localSheetId="6">#REF!</definedName>
    <definedName name="_aa1" localSheetId="6" hidden="1">#REF!</definedName>
    <definedName name="a" localSheetId="6">#REF!</definedName>
    <definedName name="_________________a1" localSheetId="6">#REF!</definedName>
    <definedName name="aa" localSheetId="6">#REF!</definedName>
    <definedName name="aaa" localSheetId="6" hidden="1">#REF!</definedName>
    <definedName name="Database" localSheetId="6" hidden="1">#REF!</definedName>
    <definedName name="database2" localSheetId="6">#REF!</definedName>
    <definedName name="database3" localSheetId="6">#REF!</definedName>
    <definedName name="fff" localSheetId="6" hidden="1">#REF!</definedName>
    <definedName name="_xlnm.Print_Area" localSheetId="6">'7、政府性基金支出'!$A$1:$B$27</definedName>
    <definedName name="quan" localSheetId="6">#REF!</definedName>
    <definedName name="表5" localSheetId="6">#REF!</definedName>
    <definedName name="财政供养" localSheetId="6">#REF!</definedName>
    <definedName name="分处支出" localSheetId="6">#REF!</definedName>
    <definedName name="基金处室" localSheetId="6">#REF!</definedName>
    <definedName name="基金金额" localSheetId="6">#REF!</definedName>
    <definedName name="基金科目" localSheetId="6">#REF!</definedName>
    <definedName name="基金类型" localSheetId="6">#REF!</definedName>
    <definedName name="科目" localSheetId="6">#REF!</definedName>
    <definedName name="类型" localSheetId="6">#REF!</definedName>
    <definedName name="排序" localSheetId="6">#REF!</definedName>
    <definedName name="生产列16" localSheetId="6">#REF!</definedName>
    <definedName name="生产列17" localSheetId="6">#REF!</definedName>
    <definedName name="生产列19" localSheetId="6">#REF!</definedName>
    <definedName name="生产列2" localSheetId="6">#REF!</definedName>
    <definedName name="生产列20" localSheetId="6">#REF!</definedName>
    <definedName name="生产列3" localSheetId="6">#REF!</definedName>
    <definedName name="生产列4" localSheetId="6">#REF!</definedName>
    <definedName name="生产列5" localSheetId="6">#REF!</definedName>
    <definedName name="生产列6" localSheetId="6">#REF!</definedName>
    <definedName name="生产列7" localSheetId="6">#REF!</definedName>
    <definedName name="生产列8" localSheetId="6">#REF!</definedName>
    <definedName name="生产列9" localSheetId="6">#REF!</definedName>
    <definedName name="生产期" localSheetId="6">#REF!</definedName>
    <definedName name="生产期1" localSheetId="6">#REF!</definedName>
    <definedName name="生产期11" localSheetId="6">#REF!</definedName>
    <definedName name="生产期123" localSheetId="6">#REF!</definedName>
    <definedName name="生产期15" localSheetId="6">#REF!</definedName>
    <definedName name="生产期16" localSheetId="6">#REF!</definedName>
    <definedName name="生产期17" localSheetId="6">#REF!</definedName>
    <definedName name="生产期18" localSheetId="6">#REF!</definedName>
    <definedName name="生产期19" localSheetId="6">#REF!</definedName>
    <definedName name="生产期2" localSheetId="6">#REF!</definedName>
    <definedName name="生产期20" localSheetId="6">#REF!</definedName>
    <definedName name="生产期3" localSheetId="6">#REF!</definedName>
    <definedName name="生产期4" localSheetId="6">#REF!</definedName>
    <definedName name="生产期5" localSheetId="6">#REF!</definedName>
    <definedName name="生产期6" localSheetId="6">#REF!</definedName>
    <definedName name="生产期7" localSheetId="6">#REF!</definedName>
    <definedName name="生产期8" localSheetId="6">#REF!</definedName>
    <definedName name="生产期9" localSheetId="6">#REF!</definedName>
    <definedName name="주택사업본부" localSheetId="6">#REF!</definedName>
    <definedName name="철구사업본부" localSheetId="6">#REF!</definedName>
    <definedName name="_________________________________________________________________aa1" localSheetId="3" hidden="1">#REF!</definedName>
    <definedName name="________________________________________________________________aa1" localSheetId="3" hidden="1">#REF!</definedName>
    <definedName name="___________a1" localSheetId="3">#REF!</definedName>
    <definedName name="__________a1" localSheetId="3">#REF!</definedName>
    <definedName name="_________a1" localSheetId="3">#REF!</definedName>
    <definedName name="________a1" localSheetId="3">#REF!</definedName>
    <definedName name="_______a1" localSheetId="3">#REF!</definedName>
    <definedName name="______a1" localSheetId="3">#REF!</definedName>
    <definedName name="_____a1" localSheetId="3">#REF!</definedName>
    <definedName name="_____aa1" localSheetId="3" hidden="1">#REF!</definedName>
    <definedName name="____a1" localSheetId="3">#REF!</definedName>
    <definedName name="____aa1" localSheetId="3" hidden="1">#REF!</definedName>
    <definedName name="___a1" localSheetId="3">#REF!</definedName>
    <definedName name="___aa1" localSheetId="3" hidden="1">#REF!</definedName>
    <definedName name="__a1" localSheetId="3">#REF!</definedName>
    <definedName name="__aa1" localSheetId="3" hidden="1">#REF!</definedName>
    <definedName name="_a1" localSheetId="3">#REF!</definedName>
    <definedName name="_aa1" localSheetId="3" hidden="1">#REF!</definedName>
    <definedName name="a" localSheetId="3">#REF!</definedName>
    <definedName name="__________________a1" localSheetId="3">#REF!</definedName>
    <definedName name="aa" localSheetId="3">'[1]#REF!'!$A$1:$W$7</definedName>
    <definedName name="aaa" localSheetId="3" hidden="1">#REF!</definedName>
    <definedName name="aaaa" localSheetId="3" hidden="1">[3]西区!$A$1:$J$84</definedName>
    <definedName name="Database" localSheetId="3" hidden="1">#REF!</definedName>
    <definedName name="database2" localSheetId="3">#REF!</definedName>
    <definedName name="database3" localSheetId="3">#REF!</definedName>
    <definedName name="fff" localSheetId="3" hidden="1">#REF!</definedName>
    <definedName name="_xlnm.Print_Area" localSheetId="3">'4、一般公共预算支出表（按政府预算经济分类款级科目）'!$B$1:$D$84</definedName>
    <definedName name="_xlnm.Print_Titles" localSheetId="3">'4、一般公共预算支出表（按政府预算经济分类款级科目）'!$1:$4</definedName>
    <definedName name="quan" localSheetId="3">#REF!</definedName>
    <definedName name="表5" localSheetId="3">#REF!</definedName>
    <definedName name="财政供养" localSheetId="3">#REF!</definedName>
    <definedName name="分处支出" localSheetId="3">#REF!</definedName>
    <definedName name="基金处室" localSheetId="3">#REF!</definedName>
    <definedName name="基金金额" localSheetId="3">#REF!</definedName>
    <definedName name="基金科目" localSheetId="3">#REF!</definedName>
    <definedName name="基金类型" localSheetId="3">#REF!</definedName>
    <definedName name="科目" localSheetId="3">#REF!</definedName>
    <definedName name="类型" localSheetId="3">#REF!</definedName>
    <definedName name="排序" localSheetId="3">#REF!</definedName>
    <definedName name="生产列16" localSheetId="3">#REF!</definedName>
    <definedName name="生产列17" localSheetId="3">#REF!</definedName>
    <definedName name="生产列19" localSheetId="3">#REF!</definedName>
    <definedName name="生产列2" localSheetId="3">#REF!</definedName>
    <definedName name="生产列20" localSheetId="3">#REF!</definedName>
    <definedName name="生产列3" localSheetId="3">#REF!</definedName>
    <definedName name="生产列4" localSheetId="3">#REF!</definedName>
    <definedName name="生产列5" localSheetId="3">#REF!</definedName>
    <definedName name="生产列6" localSheetId="3">#REF!</definedName>
    <definedName name="生产列7" localSheetId="3">#REF!</definedName>
    <definedName name="生产列8" localSheetId="3">#REF!</definedName>
    <definedName name="生产列9" localSheetId="3">#REF!</definedName>
    <definedName name="生产期" localSheetId="3">#REF!</definedName>
    <definedName name="生产期1" localSheetId="3">#REF!</definedName>
    <definedName name="生产期11" localSheetId="3">#REF!</definedName>
    <definedName name="生产期123" localSheetId="3">#REF!</definedName>
    <definedName name="生产期15" localSheetId="3">#REF!</definedName>
    <definedName name="生产期16" localSheetId="3">#REF!</definedName>
    <definedName name="生产期17" localSheetId="3">#REF!</definedName>
    <definedName name="生产期18" localSheetId="3">#REF!</definedName>
    <definedName name="生产期19" localSheetId="3">#REF!</definedName>
    <definedName name="生产期2" localSheetId="3">#REF!</definedName>
    <definedName name="生产期20" localSheetId="3">#REF!</definedName>
    <definedName name="生产期3" localSheetId="3">#REF!</definedName>
    <definedName name="生产期4" localSheetId="3">#REF!</definedName>
    <definedName name="生产期5" localSheetId="3">#REF!</definedName>
    <definedName name="生产期6" localSheetId="3">#REF!</definedName>
    <definedName name="生产期7" localSheetId="3">#REF!</definedName>
    <definedName name="生产期8" localSheetId="3">#REF!</definedName>
    <definedName name="生产期9" localSheetId="3">#REF!</definedName>
    <definedName name="주택사업본부" localSheetId="3">#REF!</definedName>
    <definedName name="철구사업본부" localSheetId="3">#REF!</definedName>
    <definedName name="_xlnm._FilterDatabase" localSheetId="8" hidden="1">'9、政府债券转贷及还本情况表'!$A$5:$B$5</definedName>
    <definedName name="_xlnm.Print_Area" localSheetId="2">'3、一般公共预算支出表（按功能分类项级科目） (2)'!$B$1:$F$1746</definedName>
    <definedName name="_xlnm.Print_Titles" localSheetId="2">'3、一般公共预算支出表（按功能分类项级科目） (2)'!$1:$5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肖秀坤</author>
  </authors>
  <commentList>
    <comment ref="E1652" authorId="0">
      <text>
        <r>
          <rPr>
            <b/>
            <sz val="9"/>
            <rFont val="宋体"/>
            <charset val="134"/>
          </rPr>
          <t>肖秀坤:</t>
        </r>
        <r>
          <rPr>
            <sz val="9"/>
            <rFont val="宋体"/>
            <charset val="134"/>
          </rPr>
          <t xml:space="preserve">
将体制上解从专项上解分出来8725.04万元</t>
        </r>
      </text>
    </comment>
  </commentList>
</comments>
</file>

<file path=xl/sharedStrings.xml><?xml version="1.0" encoding="utf-8"?>
<sst xmlns="http://schemas.openxmlformats.org/spreadsheetml/2006/main" count="2353" uniqueCount="1746">
  <si>
    <r>
      <rPr>
        <sz val="16"/>
        <rFont val="黑体"/>
        <charset val="134"/>
      </rPr>
      <t>附件</t>
    </r>
    <r>
      <rPr>
        <sz val="16"/>
        <rFont val="Times New Roman"/>
        <charset val="134"/>
      </rPr>
      <t>1-1</t>
    </r>
  </si>
  <si>
    <r>
      <rPr>
        <sz val="22"/>
        <rFont val="Times New Roman"/>
        <charset val="0"/>
      </rPr>
      <t xml:space="preserve"> 2026</t>
    </r>
    <r>
      <rPr>
        <sz val="22"/>
        <color rgb="FF000000"/>
        <rFont val="微软简标宋"/>
        <charset val="0"/>
      </rPr>
      <t>年中山市古镇镇一般公共预算收入表</t>
    </r>
  </si>
  <si>
    <t>单位：万元</t>
  </si>
  <si>
    <t>项目</t>
  </si>
  <si>
    <t>预算数</t>
  </si>
  <si>
    <t>一、一般公共预算收入</t>
  </si>
  <si>
    <r>
      <rPr>
        <sz val="12"/>
        <color rgb="FF000000"/>
        <rFont val="Times New Roman"/>
        <charset val="0"/>
      </rPr>
      <t>1</t>
    </r>
    <r>
      <rPr>
        <sz val="12"/>
        <color rgb="FF000000"/>
        <rFont val="仿宋_GB2312"/>
        <charset val="0"/>
      </rPr>
      <t>．税收分成收入</t>
    </r>
  </si>
  <si>
    <r>
      <rPr>
        <sz val="12"/>
        <color rgb="FF000000"/>
        <rFont val="Times New Roman"/>
        <charset val="0"/>
      </rPr>
      <t>2</t>
    </r>
    <r>
      <rPr>
        <sz val="12"/>
        <color rgb="FF000000"/>
        <rFont val="仿宋_GB2312"/>
        <charset val="0"/>
      </rPr>
      <t>．非税收入</t>
    </r>
  </si>
  <si>
    <r>
      <rPr>
        <sz val="12"/>
        <color rgb="FF000000"/>
        <rFont val="仿宋_GB2312"/>
        <charset val="134"/>
      </rPr>
      <t>（</t>
    </r>
    <r>
      <rPr>
        <sz val="12"/>
        <color rgb="FF000000"/>
        <rFont val="Times New Roman"/>
        <charset val="0"/>
      </rPr>
      <t>1</t>
    </r>
    <r>
      <rPr>
        <sz val="12"/>
        <color rgb="FF000000"/>
        <rFont val="仿宋_GB2312"/>
        <charset val="134"/>
      </rPr>
      <t>）专项收入</t>
    </r>
  </si>
  <si>
    <r>
      <rPr>
        <sz val="12"/>
        <color rgb="FF000000"/>
        <rFont val="仿宋_GB2312"/>
        <charset val="134"/>
      </rPr>
      <t>（</t>
    </r>
    <r>
      <rPr>
        <sz val="12"/>
        <color rgb="FF000000"/>
        <rFont val="Times New Roman"/>
        <charset val="0"/>
      </rPr>
      <t>2</t>
    </r>
    <r>
      <rPr>
        <sz val="12"/>
        <color rgb="FF000000"/>
        <rFont val="仿宋_GB2312"/>
        <charset val="134"/>
      </rPr>
      <t>）行政事业性收费收入</t>
    </r>
  </si>
  <si>
    <r>
      <rPr>
        <sz val="12"/>
        <color rgb="FF000000"/>
        <rFont val="仿宋_GB2312"/>
        <charset val="134"/>
      </rPr>
      <t>（</t>
    </r>
    <r>
      <rPr>
        <sz val="12"/>
        <color rgb="FF000000"/>
        <rFont val="Times New Roman"/>
        <charset val="0"/>
      </rPr>
      <t>3</t>
    </r>
    <r>
      <rPr>
        <sz val="12"/>
        <color rgb="FF000000"/>
        <rFont val="仿宋_GB2312"/>
        <charset val="134"/>
      </rPr>
      <t>）罚没收入</t>
    </r>
  </si>
  <si>
    <t>（4）国有资源（资产）有偿使用收入</t>
  </si>
  <si>
    <t>（5）其他收入</t>
  </si>
  <si>
    <t>二、上级补助收入</t>
  </si>
  <si>
    <r>
      <rPr>
        <sz val="12"/>
        <color rgb="FF000000"/>
        <rFont val="Times New Roman"/>
        <charset val="0"/>
      </rPr>
      <t>1</t>
    </r>
    <r>
      <rPr>
        <sz val="12"/>
        <color rgb="FF000000"/>
        <rFont val="仿宋_GB2312"/>
        <charset val="134"/>
      </rPr>
      <t>．税收基数返还</t>
    </r>
  </si>
  <si>
    <r>
      <rPr>
        <sz val="12"/>
        <color rgb="FF000000"/>
        <rFont val="Times New Roman"/>
        <charset val="0"/>
      </rPr>
      <t>2</t>
    </r>
    <r>
      <rPr>
        <sz val="12"/>
        <color indexed="8"/>
        <rFont val="仿宋_GB2312"/>
        <charset val="134"/>
      </rPr>
      <t>．均衡性转移支付收入</t>
    </r>
  </si>
  <si>
    <r>
      <rPr>
        <sz val="12"/>
        <color rgb="FF000000"/>
        <rFont val="Times New Roman"/>
        <charset val="0"/>
      </rPr>
      <t>3</t>
    </r>
    <r>
      <rPr>
        <sz val="12"/>
        <color indexed="8"/>
        <rFont val="仿宋_GB2312"/>
        <charset val="134"/>
      </rPr>
      <t>．政策性转移支付收入</t>
    </r>
  </si>
  <si>
    <r>
      <rPr>
        <sz val="12"/>
        <color rgb="FF000000"/>
        <rFont val="Times New Roman"/>
        <charset val="0"/>
      </rPr>
      <t>4</t>
    </r>
    <r>
      <rPr>
        <sz val="12"/>
        <color indexed="8"/>
        <rFont val="仿宋_GB2312"/>
        <charset val="134"/>
      </rPr>
      <t>．专项转移支付（补助）收入</t>
    </r>
  </si>
  <si>
    <t>三、转贷地方政府债券收入</t>
  </si>
  <si>
    <t>四、调入资金</t>
  </si>
  <si>
    <t>一般调入9122+基金调入（待填）</t>
  </si>
  <si>
    <r>
      <rPr>
        <sz val="12"/>
        <color rgb="FF000000"/>
        <rFont val="Times New Roman"/>
        <charset val="0"/>
      </rPr>
      <t>1</t>
    </r>
    <r>
      <rPr>
        <sz val="12"/>
        <color rgb="FF000000"/>
        <rFont val="仿宋_GB2312"/>
        <charset val="0"/>
      </rPr>
      <t>．一般调入</t>
    </r>
  </si>
  <si>
    <r>
      <rPr>
        <sz val="12"/>
        <color rgb="FF000000"/>
        <rFont val="Times New Roman"/>
        <charset val="0"/>
      </rPr>
      <t>2</t>
    </r>
    <r>
      <rPr>
        <sz val="12"/>
        <color rgb="FF000000"/>
        <rFont val="仿宋_GB2312"/>
        <charset val="0"/>
      </rPr>
      <t>．政府基金调入</t>
    </r>
  </si>
  <si>
    <t>五、上年结余</t>
  </si>
  <si>
    <t>按2026年决算累计结余</t>
  </si>
  <si>
    <t>收入合计</t>
  </si>
  <si>
    <t>总收入</t>
  </si>
  <si>
    <t>总支出</t>
  </si>
  <si>
    <r>
      <rPr>
        <sz val="16"/>
        <rFont val="黑体"/>
        <charset val="134"/>
      </rPr>
      <t>附件</t>
    </r>
    <r>
      <rPr>
        <sz val="16"/>
        <rFont val="Times New Roman"/>
        <charset val="134"/>
      </rPr>
      <t>1-2</t>
    </r>
  </si>
  <si>
    <t>2026年中山市古镇镇一般公共预算支出表</t>
  </si>
  <si>
    <t>一、一般公共预算支出</t>
  </si>
  <si>
    <r>
      <rPr>
        <sz val="12"/>
        <color rgb="FF000000"/>
        <rFont val="Times New Roman"/>
        <charset val="0"/>
      </rPr>
      <t>1</t>
    </r>
    <r>
      <rPr>
        <sz val="12"/>
        <color rgb="FF000000"/>
        <rFont val="仿宋_GB2312"/>
        <charset val="134"/>
      </rPr>
      <t>．一般公共服务支出</t>
    </r>
  </si>
  <si>
    <r>
      <rPr>
        <sz val="12"/>
        <color rgb="FF000000"/>
        <rFont val="Times New Roman"/>
        <charset val="0"/>
      </rPr>
      <t>2</t>
    </r>
    <r>
      <rPr>
        <sz val="12"/>
        <color indexed="8"/>
        <rFont val="仿宋_GB2312"/>
        <charset val="134"/>
      </rPr>
      <t>、国防支出</t>
    </r>
  </si>
  <si>
    <r>
      <rPr>
        <sz val="12"/>
        <color rgb="FF000000"/>
        <rFont val="Times New Roman"/>
        <charset val="0"/>
      </rPr>
      <t>2</t>
    </r>
    <r>
      <rPr>
        <sz val="12"/>
        <color indexed="8"/>
        <rFont val="仿宋_GB2312"/>
        <charset val="134"/>
      </rPr>
      <t>．公共安全支出</t>
    </r>
  </si>
  <si>
    <r>
      <rPr>
        <sz val="12"/>
        <color rgb="FF000000"/>
        <rFont val="Times New Roman"/>
        <charset val="0"/>
      </rPr>
      <t>3</t>
    </r>
    <r>
      <rPr>
        <sz val="12"/>
        <color indexed="8"/>
        <rFont val="仿宋_GB2312"/>
        <charset val="134"/>
      </rPr>
      <t>．教育支出</t>
    </r>
  </si>
  <si>
    <r>
      <rPr>
        <sz val="12"/>
        <color rgb="FF000000"/>
        <rFont val="Times New Roman"/>
        <charset val="0"/>
      </rPr>
      <t>4</t>
    </r>
    <r>
      <rPr>
        <sz val="12"/>
        <color indexed="8"/>
        <rFont val="仿宋_GB2312"/>
        <charset val="134"/>
      </rPr>
      <t>．科学技术支出</t>
    </r>
  </si>
  <si>
    <r>
      <rPr>
        <sz val="12"/>
        <color rgb="FF000000"/>
        <rFont val="Times New Roman"/>
        <charset val="0"/>
      </rPr>
      <t>5</t>
    </r>
    <r>
      <rPr>
        <sz val="12"/>
        <color indexed="8"/>
        <rFont val="仿宋_GB2312"/>
        <charset val="134"/>
      </rPr>
      <t>．文化旅游体育与传媒支出</t>
    </r>
  </si>
  <si>
    <r>
      <rPr>
        <sz val="12"/>
        <color rgb="FF000000"/>
        <rFont val="Times New Roman"/>
        <charset val="0"/>
      </rPr>
      <t>6</t>
    </r>
    <r>
      <rPr>
        <sz val="12"/>
        <color rgb="FF000000"/>
        <rFont val="仿宋_GB2312"/>
        <charset val="0"/>
      </rPr>
      <t>．社会保障和就业支出</t>
    </r>
  </si>
  <si>
    <r>
      <rPr>
        <sz val="12"/>
        <color rgb="FF000000"/>
        <rFont val="Times New Roman"/>
        <charset val="0"/>
      </rPr>
      <t>7</t>
    </r>
    <r>
      <rPr>
        <sz val="12"/>
        <color rgb="FF000000"/>
        <rFont val="仿宋_GB2312"/>
        <charset val="0"/>
      </rPr>
      <t>．卫生健康支出</t>
    </r>
  </si>
  <si>
    <r>
      <rPr>
        <sz val="12"/>
        <color rgb="FF000000"/>
        <rFont val="Times New Roman"/>
        <charset val="0"/>
      </rPr>
      <t>8</t>
    </r>
    <r>
      <rPr>
        <sz val="12"/>
        <color indexed="8"/>
        <rFont val="仿宋_GB2312"/>
        <charset val="134"/>
      </rPr>
      <t>．节能环保支出</t>
    </r>
  </si>
  <si>
    <r>
      <rPr>
        <sz val="12"/>
        <color rgb="FF000000"/>
        <rFont val="Times New Roman"/>
        <charset val="0"/>
      </rPr>
      <t>9</t>
    </r>
    <r>
      <rPr>
        <sz val="12"/>
        <color rgb="FF000000"/>
        <rFont val="仿宋_GB2312"/>
        <charset val="0"/>
      </rPr>
      <t>．城乡社区支出</t>
    </r>
  </si>
  <si>
    <r>
      <rPr>
        <sz val="12"/>
        <color rgb="FF000000"/>
        <rFont val="Times New Roman"/>
        <charset val="0"/>
      </rPr>
      <t>10</t>
    </r>
    <r>
      <rPr>
        <sz val="12"/>
        <color rgb="FF000000"/>
        <rFont val="仿宋_GB2312"/>
        <charset val="0"/>
      </rPr>
      <t>．农林水支出</t>
    </r>
  </si>
  <si>
    <r>
      <rPr>
        <sz val="12"/>
        <color rgb="FF000000"/>
        <rFont val="Times New Roman"/>
        <charset val="0"/>
      </rPr>
      <t>11</t>
    </r>
    <r>
      <rPr>
        <sz val="12"/>
        <color indexed="8"/>
        <rFont val="仿宋_GB2312"/>
        <charset val="134"/>
      </rPr>
      <t>．交通运输支出</t>
    </r>
  </si>
  <si>
    <r>
      <rPr>
        <sz val="12"/>
        <color indexed="8"/>
        <rFont val="Times New Roman"/>
        <charset val="134"/>
      </rPr>
      <t>14</t>
    </r>
    <r>
      <rPr>
        <sz val="12"/>
        <color indexed="8"/>
        <rFont val="仿宋_GB2312"/>
        <charset val="134"/>
      </rPr>
      <t>、资源勘探信息等支出</t>
    </r>
  </si>
  <si>
    <r>
      <rPr>
        <sz val="12"/>
        <color indexed="8"/>
        <rFont val="Times New Roman"/>
        <charset val="134"/>
      </rPr>
      <t>15</t>
    </r>
    <r>
      <rPr>
        <sz val="12"/>
        <color indexed="8"/>
        <rFont val="仿宋_GB2312"/>
        <charset val="134"/>
      </rPr>
      <t>、商业服务业等支出</t>
    </r>
  </si>
  <si>
    <r>
      <rPr>
        <sz val="12"/>
        <color indexed="8"/>
        <rFont val="Times New Roman"/>
        <charset val="134"/>
      </rPr>
      <t>16</t>
    </r>
    <r>
      <rPr>
        <sz val="12"/>
        <color indexed="8"/>
        <rFont val="仿宋_GB2312"/>
        <charset val="134"/>
      </rPr>
      <t>、金融支出</t>
    </r>
  </si>
  <si>
    <r>
      <rPr>
        <sz val="12"/>
        <color indexed="8"/>
        <rFont val="Times New Roman"/>
        <charset val="134"/>
      </rPr>
      <t>17</t>
    </r>
    <r>
      <rPr>
        <sz val="12"/>
        <color indexed="8"/>
        <rFont val="仿宋_GB2312"/>
        <charset val="134"/>
      </rPr>
      <t>、援助其他地区支出</t>
    </r>
  </si>
  <si>
    <r>
      <rPr>
        <sz val="12"/>
        <color rgb="FF000000"/>
        <rFont val="Times New Roman"/>
        <charset val="0"/>
      </rPr>
      <t>12</t>
    </r>
    <r>
      <rPr>
        <sz val="12"/>
        <color indexed="8"/>
        <rFont val="仿宋_GB2312"/>
        <charset val="134"/>
      </rPr>
      <t>．自然资源海洋气象等支出</t>
    </r>
  </si>
  <si>
    <r>
      <rPr>
        <sz val="12"/>
        <color rgb="FF000000"/>
        <rFont val="Times New Roman"/>
        <charset val="0"/>
      </rPr>
      <t>12</t>
    </r>
    <r>
      <rPr>
        <sz val="12"/>
        <color rgb="FF000000"/>
        <rFont val="仿宋_GB2312"/>
        <charset val="0"/>
      </rPr>
      <t>．住房保障支出</t>
    </r>
  </si>
  <si>
    <r>
      <rPr>
        <sz val="12"/>
        <color rgb="FF000000"/>
        <rFont val="Times New Roman"/>
        <charset val="0"/>
      </rPr>
      <t>13</t>
    </r>
    <r>
      <rPr>
        <sz val="12"/>
        <color indexed="8"/>
        <rFont val="仿宋_GB2312"/>
        <charset val="134"/>
      </rPr>
      <t>．粮油物资储备支出</t>
    </r>
  </si>
  <si>
    <r>
      <rPr>
        <sz val="12"/>
        <color rgb="FF000000"/>
        <rFont val="Times New Roman"/>
        <charset val="0"/>
      </rPr>
      <t>14</t>
    </r>
    <r>
      <rPr>
        <sz val="12"/>
        <color indexed="8"/>
        <rFont val="仿宋_GB2312"/>
        <charset val="134"/>
      </rPr>
      <t>．灾害防治及应急管理支出</t>
    </r>
  </si>
  <si>
    <r>
      <rPr>
        <sz val="12"/>
        <color rgb="FF000000"/>
        <rFont val="Times New Roman"/>
        <charset val="0"/>
      </rPr>
      <t>15</t>
    </r>
    <r>
      <rPr>
        <sz val="12"/>
        <color indexed="8"/>
        <rFont val="仿宋_GB2312"/>
        <charset val="134"/>
      </rPr>
      <t>．预备费</t>
    </r>
  </si>
  <si>
    <r>
      <rPr>
        <sz val="12"/>
        <color rgb="FF000000"/>
        <rFont val="Times New Roman"/>
        <charset val="0"/>
      </rPr>
      <t>16</t>
    </r>
    <r>
      <rPr>
        <sz val="12"/>
        <color rgb="FF000000"/>
        <rFont val="仿宋_GB2312"/>
        <charset val="0"/>
      </rPr>
      <t>．其他支出</t>
    </r>
  </si>
  <si>
    <t>二、上解支出</t>
  </si>
  <si>
    <t>三、本年结余</t>
  </si>
  <si>
    <t>支出合计</t>
  </si>
  <si>
    <r>
      <rPr>
        <sz val="16"/>
        <color rgb="FF000000"/>
        <rFont val="黑体"/>
        <charset val="134"/>
      </rPr>
      <t>附件</t>
    </r>
    <r>
      <rPr>
        <sz val="16"/>
        <color rgb="FF000000"/>
        <rFont val="Times New Roman"/>
        <charset val="134"/>
      </rPr>
      <t>1-3</t>
    </r>
  </si>
  <si>
    <t xml:space="preserve"> 2026年中山市古镇镇一般公共预算支出表
（按功能分类项级科目）</t>
  </si>
  <si>
    <t>功能分类</t>
  </si>
  <si>
    <t>len</t>
  </si>
  <si>
    <t>科目代码</t>
  </si>
  <si>
    <t>科目名称</t>
  </si>
  <si>
    <t>（镇、区）本级一般公共预算支出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</si>
  <si>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</si>
  <si>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</si>
  <si>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</si>
  <si>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</si>
  <si>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</si>
  <si>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</si>
  <si>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</si>
  <si>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</si>
  <si>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</si>
  <si>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</si>
  <si>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</si>
  <si>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</si>
  <si>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</si>
  <si>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</si>
  <si>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</si>
  <si>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</si>
  <si>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</si>
  <si>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</si>
  <si>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</si>
  <si>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</si>
  <si>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</si>
  <si>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</si>
  <si>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</si>
  <si>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</si>
  <si>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</si>
  <si>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</si>
  <si>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</si>
  <si>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</si>
  <si>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</si>
  <si>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</si>
  <si>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</si>
  <si>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</si>
  <si>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</si>
  <si>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</si>
  <si>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</si>
  <si>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</si>
  <si>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</si>
  <si>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</si>
  <si>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</si>
  <si>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</si>
  <si>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</si>
  <si>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</si>
  <si>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</si>
  <si>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</si>
  <si>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</si>
  <si>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</si>
  <si>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</si>
  <si>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</si>
  <si>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</si>
  <si>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</si>
  <si>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</si>
  <si>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</si>
  <si>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</si>
  <si>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</si>
  <si>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</si>
  <si>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</si>
  <si>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</si>
  <si>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</si>
  <si>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</si>
  <si>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</si>
  <si>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</si>
  <si>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</si>
  <si>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</si>
  <si>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</si>
  <si>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</si>
  <si>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</si>
  <si>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</si>
  <si>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</si>
  <si>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</si>
  <si>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</si>
  <si>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</si>
  <si>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</si>
  <si>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</si>
  <si>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</si>
  <si>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</si>
  <si>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</si>
  <si>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</si>
  <si>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</si>
  <si>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</si>
  <si>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</si>
  <si>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</si>
  <si>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</si>
  <si>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</si>
  <si>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</si>
  <si>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</si>
  <si>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</si>
  <si>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</si>
  <si>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</si>
  <si>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</si>
  <si>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</si>
  <si>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</si>
  <si>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</si>
  <si>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</si>
  <si>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</si>
  <si>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</si>
  <si>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</si>
  <si>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</si>
  <si>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</si>
  <si>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</si>
  <si>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</si>
  <si>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</si>
  <si>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</si>
  <si>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</si>
  <si>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</si>
  <si>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</si>
  <si>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</si>
  <si>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</si>
  <si>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</si>
  <si>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</si>
  <si>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</si>
  <si>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</si>
  <si>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</si>
  <si>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</si>
  <si>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</si>
  <si>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</si>
  <si>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</si>
  <si>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</si>
  <si>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</si>
  <si>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</si>
  <si>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</si>
  <si>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</si>
  <si>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</si>
  <si>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</si>
  <si>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</si>
  <si>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</si>
  <si>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</si>
  <si>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</si>
  <si>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</si>
  <si>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</si>
  <si>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</si>
  <si>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</si>
  <si>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</si>
  <si>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</si>
  <si>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</si>
  <si>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</si>
  <si>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</si>
  <si>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</si>
  <si>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</si>
  <si>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</si>
  <si>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</si>
  <si>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</si>
  <si>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</si>
  <si>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</si>
  <si>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</si>
  <si>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</si>
  <si>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</si>
  <si>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</si>
  <si>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</si>
  <si>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</si>
  <si>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</si>
  <si>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</si>
  <si>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</si>
  <si>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</si>
  <si>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</si>
  <si>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</si>
  <si>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</si>
  <si>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</si>
  <si>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</si>
  <si>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</si>
  <si>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</si>
  <si>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</si>
  <si>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</si>
  <si>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</si>
  <si>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</si>
  <si>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</si>
  <si>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</si>
  <si>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</si>
  <si>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</si>
  <si>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</si>
  <si>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</si>
  <si>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</si>
  <si>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</si>
  <si>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</si>
  <si>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</si>
  <si>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</si>
  <si>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</si>
  <si>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</si>
  <si>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</si>
  <si>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</si>
  <si>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</si>
  <si>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</si>
  <si>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</si>
  <si>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</si>
  <si>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</si>
  <si>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</si>
  <si>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</si>
  <si>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</si>
  <si>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</si>
  <si>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</si>
  <si>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</si>
  <si>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</si>
  <si>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</si>
  <si>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</si>
  <si>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</si>
  <si>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</si>
  <si>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</si>
  <si>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</si>
  <si>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</si>
  <si>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</si>
  <si>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</si>
  <si>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</si>
  <si>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</si>
  <si>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</si>
  <si>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</si>
  <si>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</si>
  <si>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</si>
  <si>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</si>
  <si>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</si>
  <si>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</si>
  <si>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</si>
  <si>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</si>
  <si>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</si>
  <si>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</si>
  <si>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</si>
  <si>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</si>
  <si>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</si>
  <si>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</si>
  <si>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</si>
  <si>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</si>
  <si>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</si>
  <si>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</si>
  <si>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</si>
  <si>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</si>
  <si>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</si>
  <si>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</si>
  <si>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</si>
  <si>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</si>
  <si>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</si>
  <si>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</si>
  <si>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</si>
  <si>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</si>
  <si>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</si>
  <si>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</si>
  <si>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</si>
  <si>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</si>
  <si>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</si>
  <si>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</si>
  <si>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</si>
  <si>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</si>
  <si>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</si>
  <si>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</si>
  <si>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</si>
  <si>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</si>
  <si>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</si>
  <si>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</si>
  <si>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</si>
  <si>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</si>
  <si>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</si>
  <si>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</si>
  <si>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</si>
  <si>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</si>
  <si>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</si>
  <si>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</si>
  <si>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</si>
  <si>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</si>
  <si>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</si>
  <si>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</si>
  <si>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</si>
  <si>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</si>
  <si>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</si>
  <si>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</si>
  <si>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</si>
  <si>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</si>
  <si>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</si>
  <si>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</si>
  <si>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</si>
  <si>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</si>
  <si>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</si>
  <si>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</si>
  <si>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</si>
  <si>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</si>
  <si>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</si>
  <si>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</si>
  <si>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</si>
  <si>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</si>
  <si>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</si>
  <si>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</si>
  <si>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</si>
  <si>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</si>
  <si>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</si>
  <si>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</si>
  <si>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</si>
  <si>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</si>
  <si>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</si>
  <si>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</si>
  <si>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</si>
  <si>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</si>
  <si>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</si>
  <si>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</si>
  <si>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</si>
  <si>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</si>
  <si>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</si>
  <si>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</si>
  <si>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</si>
  <si>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</si>
  <si>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</si>
  <si>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</si>
  <si>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</si>
  <si>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</si>
  <si>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</si>
  <si>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</si>
  <si>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</si>
  <si>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</si>
  <si>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</si>
  <si>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</si>
  <si>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</si>
  <si>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</si>
  <si>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</si>
  <si>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</si>
  <si>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</si>
  <si>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</si>
  <si>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</si>
  <si>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</si>
  <si>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</si>
  <si>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</si>
  <si>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</si>
  <si>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</si>
  <si>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</si>
  <si>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</si>
  <si>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</si>
  <si>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</si>
  <si>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</si>
  <si>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</si>
  <si>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</si>
  <si>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</si>
  <si>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</si>
  <si>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</si>
  <si>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</si>
  <si>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</si>
  <si>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其他科学技术支出</t>
  </si>
  <si>
    <t xml:space="preserve">        科技奖励</t>
  </si>
  <si>
    <t xml:space="preserve">        核应急</t>
  </si>
  <si>
    <t xml:space="preserve">        转制科研机构</t>
  </si>
  <si>
    <t xml:space="preserve">        其他科学技术支出</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</si>
  <si>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</si>
  <si>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</si>
  <si>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</si>
  <si>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</si>
  <si>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</si>
  <si>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</si>
  <si>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</si>
  <si>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</si>
  <si>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</si>
  <si>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</si>
  <si>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</si>
  <si>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</si>
  <si>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</si>
  <si>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</si>
  <si>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</si>
  <si>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</si>
  <si>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</si>
  <si>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</si>
  <si>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</si>
  <si>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</si>
  <si>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</si>
  <si>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</si>
  <si>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</si>
  <si>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</si>
  <si>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</si>
  <si>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</si>
  <si>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</si>
  <si>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</si>
  <si>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</si>
  <si>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</si>
  <si>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</si>
  <si>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</si>
  <si>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</si>
  <si>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</si>
  <si>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</si>
  <si>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</si>
  <si>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</si>
  <si>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</si>
  <si>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</si>
  <si>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广播电视</t>
  </si>
  <si>
    <t xml:space="preserve">        监测监管</t>
  </si>
  <si>
    <t xml:space="preserve">        传输发射</t>
  </si>
  <si>
    <t xml:space="preserve">        广播电视事务</t>
  </si>
  <si>
    <t xml:space="preserve">        其他广播电视支出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</si>
  <si>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</si>
  <si>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</si>
  <si>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</si>
  <si>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</si>
  <si>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</si>
  <si>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</si>
  <si>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</si>
  <si>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</si>
  <si>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</si>
  <si>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其他文化旅游体育与传媒支出</t>
  </si>
  <si>
    <t xml:space="preserve">        宣传文化发展专项支出</t>
  </si>
  <si>
    <t xml:space="preserve">        文化产业发展专项支出</t>
  </si>
  <si>
    <t xml:space="preserve">        其他文化旅游体育与传媒支出</t>
  </si>
  <si>
    <t>体育</t>
  </si>
  <si>
    <t xml:space="preserve">  其他文化旅游体育与传媒支出</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</si>
  <si>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</si>
  <si>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</si>
  <si>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</si>
  <si>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</si>
  <si>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</si>
  <si>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</si>
  <si>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</si>
  <si>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</si>
  <si>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</si>
  <si>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</si>
  <si>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</si>
  <si>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</si>
  <si>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</si>
  <si>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</si>
  <si>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</si>
  <si>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</si>
  <si>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</si>
  <si>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</si>
  <si>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</si>
  <si>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</si>
  <si>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</si>
  <si>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</si>
  <si>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国有资本经营预算补充社保基金支出</t>
  </si>
  <si>
    <t xml:space="preserve">        用其他财政资金补充基金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</si>
  <si>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</si>
  <si>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</si>
  <si>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</si>
  <si>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</si>
  <si>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</si>
  <si>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</si>
  <si>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</si>
  <si>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</si>
  <si>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</si>
  <si>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</si>
  <si>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</si>
  <si>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</si>
  <si>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</si>
  <si>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</si>
  <si>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</si>
  <si>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</si>
  <si>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</si>
  <si>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</si>
  <si>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</si>
  <si>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</si>
  <si>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</si>
  <si>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</si>
  <si>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</si>
  <si>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</si>
  <si>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</si>
  <si>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</si>
  <si>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</si>
  <si>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</si>
  <si>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</si>
  <si>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</si>
  <si>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</si>
  <si>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</si>
  <si>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</si>
  <si>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</si>
  <si>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</si>
  <si>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</si>
  <si>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</si>
  <si>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</si>
  <si>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</si>
  <si>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</si>
  <si>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</si>
  <si>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</si>
  <si>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</si>
  <si>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</si>
  <si>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</si>
  <si>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</si>
  <si>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</si>
  <si>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</si>
  <si>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</si>
  <si>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</si>
  <si>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</si>
  <si>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</si>
  <si>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</si>
  <si>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</si>
  <si>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</si>
  <si>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</si>
  <si>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</si>
  <si>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</si>
  <si>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</si>
  <si>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</si>
  <si>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</si>
  <si>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</si>
  <si>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</si>
  <si>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</si>
  <si>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</si>
  <si>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</si>
  <si>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</si>
  <si>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</si>
  <si>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</si>
  <si>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</si>
  <si>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</si>
  <si>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</si>
  <si>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</si>
  <si>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</si>
  <si>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</si>
  <si>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</si>
  <si>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</si>
  <si>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</si>
  <si>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</si>
  <si>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</si>
  <si>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</si>
  <si>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</si>
  <si>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</si>
  <si>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</si>
  <si>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</si>
  <si>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</si>
  <si>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</si>
  <si>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</si>
  <si>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小型水库移民扶助基金对应专项债务收入安排的支出</t>
  </si>
  <si>
    <t xml:space="preserve">        其他小型水库移民扶助基金对应专项债务收入安排的支出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</si>
  <si>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</si>
  <si>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</si>
  <si>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</si>
  <si>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</si>
  <si>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</si>
  <si>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社会保险基金支出</t>
  </si>
  <si>
    <t xml:space="preserve">    企业职工基本养老保险基金支出</t>
  </si>
  <si>
    <t xml:space="preserve">        基本养老金</t>
  </si>
  <si>
    <t xml:space="preserve">        医疗补助金</t>
  </si>
  <si>
    <t xml:space="preserve">        丧葬抚恤补助</t>
  </si>
  <si>
    <t xml:space="preserve">        其他企业职工基本养老保险基金支出</t>
  </si>
  <si>
    <t xml:space="preserve">    失业保险基金支出</t>
  </si>
  <si>
    <t xml:space="preserve">        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</si>
  <si>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</si>
  <si>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</si>
  <si>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</si>
  <si>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</si>
  <si>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</si>
  <si>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</si>
  <si>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 xml:space="preserve">    职工基本医疗保险基金支出</t>
  </si>
  <si>
    <t xml:space="preserve">        职工基本医疗保险统筹基金</t>
  </si>
  <si>
    <t xml:space="preserve">        职工基本医疗保险个人账户基金</t>
  </si>
  <si>
    <t xml:space="preserve">        其他职工基本医疗保险基金支出</t>
  </si>
  <si>
    <t xml:space="preserve">    工伤保险基金支出</t>
  </si>
  <si>
    <t xml:space="preserve">        工伤保险待遇</t>
  </si>
  <si>
    <t xml:space="preserve">        劳动能力鉴定支出</t>
  </si>
  <si>
    <t xml:space="preserve">        工伤预防费用支出</t>
  </si>
  <si>
    <t xml:space="preserve">        其他工伤保险基金支出</t>
  </si>
  <si>
    <t xml:space="preserve">    城乡居民基本养老保险基金支出</t>
  </si>
  <si>
    <t xml:space="preserve">        基础养老金支出</t>
  </si>
  <si>
    <t xml:space="preserve">        个人账户养老金支出</t>
  </si>
  <si>
    <t xml:space="preserve">        丧葬抚恤补助支出</t>
  </si>
  <si>
    <t xml:space="preserve">        其他城乡居民基本养老保险基金支出</t>
  </si>
  <si>
    <t xml:space="preserve">    机关事业单位基本养老保险基金支出</t>
  </si>
  <si>
    <t xml:space="preserve">        基本养老金支出</t>
  </si>
  <si>
    <t xml:space="preserve">        其他机关事业单位基本养老保险基金支出</t>
  </si>
  <si>
    <t xml:space="preserve">    城乡居民基本医疗保险基金支出</t>
  </si>
  <si>
    <t xml:space="preserve">        城乡居民基本医疗保险基金医疗待遇支出</t>
  </si>
  <si>
    <t xml:space="preserve">        城乡居民大病保险支出</t>
  </si>
  <si>
    <t xml:space="preserve">        其他城乡居民基本医疗保险基金支出</t>
  </si>
  <si>
    <t xml:space="preserve">    社会保险费划转</t>
  </si>
  <si>
    <t xml:space="preserve">    社会保险费利息划转</t>
  </si>
  <si>
    <t xml:space="preserve">    其他社会保险基金支出</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</si>
  <si>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</si>
  <si>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</si>
  <si>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</si>
  <si>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</si>
  <si>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</si>
  <si>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</si>
  <si>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</si>
  <si>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</si>
  <si>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</si>
  <si>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</si>
  <si>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</si>
  <si>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</si>
  <si>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</si>
  <si>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</si>
  <si>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</si>
  <si>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</si>
  <si>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</si>
  <si>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</si>
  <si>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</si>
  <si>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</si>
  <si>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</si>
  <si>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</si>
  <si>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</si>
  <si>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</si>
  <si>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</si>
  <si>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</si>
  <si>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</si>
  <si>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</si>
  <si>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</si>
  <si>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</si>
  <si>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</si>
  <si>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</si>
  <si>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</si>
  <si>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</si>
  <si>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</si>
  <si>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</si>
  <si>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</si>
  <si>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</si>
  <si>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</si>
  <si>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</si>
  <si>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</si>
  <si>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</si>
  <si>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</si>
  <si>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</si>
  <si>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</si>
  <si>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</si>
  <si>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</si>
  <si>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</si>
  <si>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</si>
  <si>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</si>
  <si>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</si>
  <si>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</si>
  <si>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</si>
  <si>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</si>
  <si>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</si>
  <si>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</si>
  <si>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</si>
  <si>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</si>
  <si>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</si>
  <si>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</si>
  <si>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</si>
  <si>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</si>
  <si>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</si>
  <si>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育幼服务</t>
  </si>
  <si>
    <t xml:space="preserve">       育儿补贴</t>
  </si>
  <si>
    <t xml:space="preserve">    其他卫生健康支出</t>
  </si>
  <si>
    <t xml:space="preserve">        其他卫生健康支出</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</si>
  <si>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</si>
  <si>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</si>
  <si>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</si>
  <si>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</si>
  <si>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</si>
  <si>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</si>
  <si>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</si>
  <si>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</si>
  <si>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</si>
  <si>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</si>
  <si>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</si>
  <si>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</si>
  <si>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</si>
  <si>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</si>
  <si>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</si>
  <si>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</si>
  <si>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</si>
  <si>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</si>
  <si>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</si>
  <si>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</si>
  <si>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</si>
  <si>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</si>
  <si>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</si>
  <si>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</si>
  <si>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</si>
  <si>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</si>
  <si>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</si>
  <si>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</si>
  <si>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</si>
  <si>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</si>
  <si>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</si>
  <si>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</si>
  <si>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</si>
  <si>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</si>
  <si>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</si>
  <si>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</si>
  <si>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</si>
  <si>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</si>
  <si>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</si>
  <si>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</si>
  <si>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</si>
  <si>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</si>
  <si>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</si>
  <si>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</si>
  <si>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</si>
  <si>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</si>
  <si>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</si>
  <si>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</si>
  <si>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</si>
  <si>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</si>
  <si>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</si>
  <si>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</si>
  <si>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</si>
  <si>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</si>
  <si>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</si>
  <si>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</si>
  <si>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</si>
  <si>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</si>
  <si>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</si>
  <si>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</si>
  <si>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</si>
  <si>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</si>
  <si>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</si>
  <si>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</si>
  <si>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</si>
  <si>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</si>
  <si>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</si>
  <si>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</si>
  <si>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</si>
  <si>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</si>
  <si>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</si>
  <si>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</si>
  <si>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</si>
  <si>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</si>
  <si>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</si>
  <si>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</si>
  <si>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</si>
  <si>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其他节能环保支出</t>
  </si>
  <si>
    <t xml:space="preserve">        其他节能环保支出</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</si>
  <si>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</si>
  <si>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</si>
  <si>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</si>
  <si>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</si>
  <si>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</si>
  <si>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</si>
  <si>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</si>
  <si>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</si>
  <si>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</si>
  <si>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</si>
  <si>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</si>
  <si>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</si>
  <si>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</si>
  <si>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</si>
  <si>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</si>
  <si>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</si>
  <si>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</si>
  <si>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</si>
  <si>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</si>
  <si>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</si>
  <si>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</si>
  <si>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</si>
  <si>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</si>
  <si>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</si>
  <si>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</si>
  <si>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</si>
  <si>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</si>
  <si>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</si>
  <si>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</si>
  <si>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</si>
  <si>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</si>
  <si>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</si>
  <si>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</si>
  <si>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</si>
  <si>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</si>
  <si>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</si>
  <si>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</si>
  <si>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</si>
  <si>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</si>
  <si>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</si>
  <si>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</si>
  <si>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</si>
  <si>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</si>
  <si>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</si>
  <si>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</si>
  <si>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</si>
  <si>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</si>
  <si>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</si>
  <si>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</si>
  <si>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</si>
  <si>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</si>
  <si>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</si>
  <si>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</si>
  <si>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</si>
  <si>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</si>
  <si>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</si>
  <si>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</si>
  <si>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其他城乡社区支出</t>
  </si>
  <si>
    <t xml:space="preserve">        其他城乡社区支出</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</si>
  <si>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</si>
  <si>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</si>
  <si>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</si>
  <si>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</si>
  <si>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</si>
  <si>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</si>
  <si>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</si>
  <si>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</si>
  <si>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</si>
  <si>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</si>
  <si>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</si>
  <si>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</si>
  <si>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</si>
  <si>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</si>
  <si>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</si>
  <si>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</si>
  <si>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</si>
  <si>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</si>
  <si>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</si>
  <si>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</si>
  <si>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</si>
  <si>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</si>
  <si>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</si>
  <si>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</si>
  <si>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</si>
  <si>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</si>
  <si>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</si>
  <si>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</si>
  <si>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</si>
  <si>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</si>
  <si>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</si>
  <si>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</si>
  <si>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</si>
  <si>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</si>
  <si>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</si>
  <si>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</si>
  <si>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</si>
  <si>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</si>
  <si>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</si>
  <si>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</si>
  <si>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</si>
  <si>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</si>
  <si>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</si>
  <si>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</si>
  <si>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</si>
  <si>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</si>
  <si>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</si>
  <si>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</si>
  <si>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</si>
  <si>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</si>
  <si>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</si>
  <si>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</si>
  <si>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</si>
  <si>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</si>
  <si>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</si>
  <si>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</si>
  <si>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</si>
  <si>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</si>
  <si>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</si>
  <si>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</si>
  <si>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</si>
  <si>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</si>
  <si>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</si>
  <si>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</si>
  <si>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</si>
  <si>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</si>
  <si>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</si>
  <si>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</si>
  <si>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</si>
  <si>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</si>
  <si>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</si>
  <si>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</si>
  <si>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</si>
  <si>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</si>
  <si>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</si>
  <si>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</si>
  <si>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</si>
  <si>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</si>
  <si>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</si>
  <si>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</si>
  <si>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</si>
  <si>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</si>
  <si>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</si>
  <si>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</si>
  <si>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</si>
  <si>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</si>
  <si>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</si>
  <si>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</si>
  <si>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</si>
  <si>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</si>
  <si>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</si>
  <si>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</si>
  <si>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</si>
  <si>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</si>
  <si>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</si>
  <si>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</si>
  <si>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</si>
  <si>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</si>
  <si>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</si>
  <si>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</si>
  <si>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</si>
  <si>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</si>
  <si>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</si>
  <si>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</si>
  <si>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其他农林水支出</t>
  </si>
  <si>
    <t xml:space="preserve">        化解其他公益性乡村债务支出</t>
  </si>
  <si>
    <t xml:space="preserve">        其他农林水支出</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</si>
  <si>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</si>
  <si>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</si>
  <si>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</si>
  <si>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</si>
  <si>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</si>
  <si>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</si>
  <si>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</si>
  <si>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</si>
  <si>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</si>
  <si>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</si>
  <si>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</si>
  <si>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</si>
  <si>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</si>
  <si>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</si>
  <si>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</si>
  <si>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</si>
  <si>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</si>
  <si>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</si>
  <si>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</si>
  <si>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</si>
  <si>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</si>
  <si>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</si>
  <si>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</si>
  <si>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</si>
  <si>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</si>
  <si>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</si>
  <si>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</si>
  <si>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</si>
  <si>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</si>
  <si>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</si>
  <si>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</si>
  <si>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</si>
  <si>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</si>
  <si>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</si>
  <si>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</si>
  <si>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</si>
  <si>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</si>
  <si>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</si>
  <si>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</si>
  <si>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</si>
  <si>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</si>
  <si>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</si>
  <si>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</si>
  <si>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</si>
  <si>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</si>
  <si>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</si>
  <si>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</si>
  <si>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</si>
  <si>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</si>
  <si>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</si>
  <si>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</si>
  <si>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</si>
  <si>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</si>
  <si>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</si>
  <si>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</si>
  <si>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</si>
  <si>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</si>
  <si>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</si>
  <si>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</si>
  <si>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</si>
  <si>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</si>
  <si>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</si>
  <si>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</si>
  <si>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</si>
  <si>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</si>
  <si>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</si>
  <si>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</si>
  <si>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</si>
  <si>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</si>
  <si>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</si>
  <si>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</si>
  <si>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</si>
  <si>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</si>
  <si>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</si>
  <si>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</si>
  <si>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</si>
  <si>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</si>
  <si>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</si>
  <si>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其他交通运输支出</t>
  </si>
  <si>
    <t xml:space="preserve">        公共交通运营补助</t>
  </si>
  <si>
    <t xml:space="preserve">        其他交通运输支出</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</si>
  <si>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</si>
  <si>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</si>
  <si>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</si>
  <si>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</si>
  <si>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</si>
  <si>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</si>
  <si>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</si>
  <si>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</si>
  <si>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</si>
  <si>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</si>
  <si>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</si>
  <si>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</si>
  <si>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</si>
  <si>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</si>
  <si>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</si>
  <si>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</si>
  <si>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</si>
  <si>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</si>
  <si>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</si>
  <si>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</si>
  <si>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</si>
  <si>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</si>
  <si>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</si>
  <si>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</si>
  <si>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</si>
  <si>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</si>
  <si>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</si>
  <si>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</si>
  <si>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</si>
  <si>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</si>
  <si>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</si>
  <si>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</si>
  <si>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</si>
  <si>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</si>
  <si>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</si>
  <si>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</si>
  <si>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</si>
  <si>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</si>
  <si>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</si>
  <si>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农网还贷资金支出</t>
  </si>
  <si>
    <t xml:space="preserve">        中央农网还贷资金支出</t>
  </si>
  <si>
    <t xml:space="preserve">        地方农网还贷资金支出</t>
  </si>
  <si>
    <t xml:space="preserve">        其他农网还贷资金支出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</si>
  <si>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</si>
  <si>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</si>
  <si>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</si>
  <si>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</si>
  <si>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</si>
  <si>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</si>
  <si>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</si>
  <si>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</si>
  <si>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</si>
  <si>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</si>
  <si>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</si>
  <si>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</si>
  <si>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</si>
  <si>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</si>
  <si>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</si>
  <si>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</si>
  <si>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</si>
  <si>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</si>
  <si>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</si>
  <si>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</si>
  <si>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</si>
  <si>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</si>
  <si>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</si>
  <si>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</si>
  <si>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</si>
  <si>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</si>
  <si>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</si>
  <si>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</si>
  <si>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</si>
  <si>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</si>
  <si>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</si>
  <si>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</si>
  <si>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</si>
  <si>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</si>
  <si>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</si>
  <si>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</si>
  <si>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</si>
  <si>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</si>
  <si>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</si>
  <si>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</si>
  <si>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</si>
  <si>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中央特别国债经营基金支出</t>
  </si>
  <si>
    <t xml:space="preserve">        中央特别国债经营基金财务支出</t>
  </si>
  <si>
    <t xml:space="preserve">        其他金融调控支出</t>
  </si>
  <si>
    <t xml:space="preserve">    其他金融支出</t>
  </si>
  <si>
    <t xml:space="preserve">        重点企业贷款贴息</t>
  </si>
  <si>
    <t xml:space="preserve">        其他金融支出</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</si>
  <si>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</si>
  <si>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</si>
  <si>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</si>
  <si>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</si>
  <si>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</si>
  <si>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</si>
  <si>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</si>
  <si>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</si>
  <si>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</si>
  <si>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</si>
  <si>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</si>
  <si>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</si>
  <si>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</si>
  <si>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</si>
  <si>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</si>
  <si>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</si>
  <si>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</si>
  <si>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</si>
  <si>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</si>
  <si>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</si>
  <si>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</si>
  <si>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</si>
  <si>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</si>
  <si>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</si>
  <si>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</si>
  <si>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</si>
  <si>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</si>
  <si>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</si>
  <si>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</si>
  <si>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</si>
  <si>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</si>
  <si>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</si>
  <si>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</si>
  <si>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</si>
  <si>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</si>
  <si>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</si>
  <si>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</si>
  <si>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</si>
  <si>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</si>
  <si>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</si>
  <si>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</si>
  <si>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</si>
  <si>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</si>
  <si>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</si>
  <si>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</si>
  <si>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</si>
  <si>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</si>
  <si>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</si>
  <si>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</si>
  <si>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</si>
  <si>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</si>
  <si>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</si>
  <si>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</si>
  <si>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</si>
  <si>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</si>
  <si>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</si>
  <si>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</si>
  <si>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</si>
  <si>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</si>
  <si>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</si>
  <si>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</si>
  <si>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</si>
  <si>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</si>
  <si>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</si>
  <si>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</si>
  <si>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</si>
  <si>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</si>
  <si>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</si>
  <si>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</si>
  <si>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</si>
  <si>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</si>
  <si>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</si>
  <si>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</si>
  <si>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</si>
  <si>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</si>
  <si>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</si>
  <si>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</si>
  <si>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</si>
  <si>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</si>
  <si>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</si>
  <si>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</si>
  <si>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</si>
  <si>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</si>
  <si>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</si>
  <si>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</si>
  <si>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</si>
  <si>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</si>
  <si>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</si>
  <si>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</si>
  <si>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</si>
  <si>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</si>
  <si>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</si>
  <si>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</si>
  <si>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</si>
  <si>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</si>
  <si>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</si>
  <si>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</si>
  <si>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</si>
  <si>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</si>
  <si>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</si>
  <si>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</si>
  <si>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</si>
  <si>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</si>
  <si>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</si>
  <si>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</si>
  <si>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</si>
  <si>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</si>
  <si>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</si>
  <si>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</si>
  <si>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</si>
  <si>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</si>
  <si>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</si>
  <si>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</si>
  <si>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</si>
  <si>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</si>
  <si>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</si>
  <si>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</si>
  <si>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</si>
  <si>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</si>
  <si>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</si>
  <si>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</si>
  <si>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</si>
  <si>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</si>
  <si>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</si>
  <si>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</si>
  <si>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</si>
  <si>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</si>
  <si>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</si>
  <si>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t>
  </si>
  <si>
    <t xml:space="preserve">        国有企业政策性补贴</t>
  </si>
  <si>
    <t xml:space="preserve">    其他国有资本经营预算支出</t>
  </si>
  <si>
    <t xml:space="preserve">        其他国有资本经营预算支出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</si>
  <si>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</si>
  <si>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</si>
  <si>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</si>
  <si>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</si>
  <si>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</si>
  <si>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</si>
  <si>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</si>
  <si>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</si>
  <si>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</si>
  <si>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</si>
  <si>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</si>
  <si>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</si>
  <si>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</si>
  <si>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</si>
  <si>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</si>
  <si>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</si>
  <si>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</si>
  <si>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</si>
  <si>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</si>
  <si>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</si>
  <si>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</si>
  <si>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</si>
  <si>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</si>
  <si>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</si>
  <si>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</si>
  <si>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</si>
  <si>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</si>
  <si>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</si>
  <si>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</si>
  <si>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</si>
  <si>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</si>
  <si>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</si>
  <si>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</si>
  <si>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</si>
  <si>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</si>
  <si>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预备费</t>
  </si>
  <si>
    <t>其他支出</t>
  </si>
  <si>
    <t xml:space="preserve">    年初预留</t>
  </si>
  <si>
    <t xml:space="preserve">        年初预留</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</si>
  <si>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</si>
  <si>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</si>
  <si>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</si>
  <si>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</si>
  <si>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</si>
  <si>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</si>
  <si>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</si>
  <si>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</si>
  <si>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</si>
  <si>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</si>
  <si>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</si>
  <si>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</si>
  <si>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</si>
  <si>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</si>
  <si>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</si>
  <si>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</si>
  <si>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</si>
  <si>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</si>
  <si>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</si>
  <si>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</si>
  <si>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</si>
  <si>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</si>
  <si>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</si>
  <si>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</si>
  <si>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</si>
  <si>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转移性支出</t>
  </si>
  <si>
    <t xml:space="preserve">    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</si>
  <si>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</si>
  <si>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</si>
  <si>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</si>
  <si>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</si>
  <si>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</si>
  <si>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</si>
  <si>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一般性转移支付</t>
  </si>
  <si>
    <t xml:space="preserve">        体制补助支出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</si>
  <si>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</si>
  <si>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</si>
  <si>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</si>
  <si>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</si>
  <si>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</si>
  <si>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产粮（油）大县奖励资金支出</t>
  </si>
  <si>
    <t xml:space="preserve">        重点生态功能区转移支付支出</t>
  </si>
  <si>
    <t xml:space="preserve">        固定数额补助支出</t>
  </si>
  <si>
    <t xml:space="preserve">        革命老区转移支付支出</t>
  </si>
  <si>
    <t xml:space="preserve">        民族地区转移支付支出</t>
  </si>
  <si>
    <t xml:space="preserve">        边境地区转移支付支出</t>
  </si>
  <si>
    <t xml:space="preserve">        欠发达地区转移支付支出</t>
  </si>
  <si>
    <t xml:space="preserve">        一般公共服务共同财政事权转移支付支出</t>
  </si>
  <si>
    <t xml:space="preserve">        外交共同财政事权转移支付支出</t>
  </si>
  <si>
    <t xml:space="preserve">        国防共同财政事权转移支付支出</t>
  </si>
  <si>
    <t xml:space="preserve">        公共安全共同财政事权转移支付支出</t>
  </si>
  <si>
    <t xml:space="preserve">        教育共同财政事权转移支付支出</t>
  </si>
  <si>
    <t xml:space="preserve">        科学技术共同财政事权转移支付支出</t>
  </si>
  <si>
    <t xml:space="preserve">        文化旅游体育与传媒共同财政事权转移支付支出</t>
  </si>
  <si>
    <t xml:space="preserve">        社会保障和就业共同财政事权转移支付支出</t>
  </si>
  <si>
    <t xml:space="preserve">        医疗卫生共同财政事权转移支付支出</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</si>
  <si>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</si>
  <si>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</si>
  <si>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</si>
  <si>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t>
  </si>
  <si>
    <t xml:space="preserve">        资源勘探工业信息等共同财政事权转移支付支出</t>
  </si>
  <si>
    <t xml:space="preserve">        商业服务业等共同财政事权转移支付支出</t>
  </si>
  <si>
    <t xml:space="preserve">        金融共同财政事权转移支付支出</t>
  </si>
  <si>
    <t xml:space="preserve">        自然资源海洋气象等共同财政事权转移支付支出</t>
  </si>
  <si>
    <t xml:space="preserve">        住房保障共同财政事权转移支付支出</t>
  </si>
  <si>
    <t xml:space="preserve">        粮油物资储备共同财政事权转移支付支出</t>
  </si>
  <si>
    <t xml:space="preserve">        灾害防治及应急管理共同财政事权转移支付支出</t>
  </si>
  <si>
    <t xml:space="preserve">        其他共同财政事权转移支付支出</t>
  </si>
  <si>
    <t xml:space="preserve">        其他一般性转移支付支出</t>
  </si>
  <si>
    <t xml:space="preserve">    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</si>
  <si>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</si>
  <si>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</si>
  <si>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</si>
  <si>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</si>
  <si>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</si>
  <si>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</si>
  <si>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</si>
  <si>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</si>
  <si>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</si>
  <si>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</si>
  <si>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</si>
  <si>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</si>
  <si>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</si>
  <si>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</si>
  <si>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</si>
  <si>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</si>
  <si>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</si>
  <si>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</si>
  <si>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</si>
  <si>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</si>
  <si>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政府性基金转移支付</t>
  </si>
  <si>
    <t xml:space="preserve">        抗疫特别国债转移支付支出</t>
  </si>
  <si>
    <t xml:space="preserve">    国有资本经营预算转移支付</t>
  </si>
  <si>
    <t xml:space="preserve">        国有资本经营预算转移支付支出</t>
  </si>
  <si>
    <t xml:space="preserve">        国有资本经营预算上解支出</t>
  </si>
  <si>
    <t xml:space="preserve">    上解支出</t>
  </si>
  <si>
    <t xml:space="preserve">        体制上解支出</t>
  </si>
  <si>
    <t xml:space="preserve">        专项上解支出</t>
  </si>
  <si>
    <t xml:space="preserve">        政府性基金上解支出</t>
  </si>
  <si>
    <t xml:space="preserve">    调出资金</t>
  </si>
  <si>
    <t xml:space="preserve">        政府性基金预算调出资金</t>
  </si>
  <si>
    <t xml:space="preserve">        国有资本经营预算调出资金</t>
  </si>
  <si>
    <t xml:space="preserve">        其他调出资金</t>
  </si>
  <si>
    <t xml:space="preserve">    年终结余</t>
  </si>
  <si>
    <t xml:space="preserve">        一般公共预算年终结余</t>
  </si>
  <si>
    <t xml:space="preserve">        政府性基金年终结余</t>
  </si>
  <si>
    <t xml:space="preserve">        企业职工基本养老保险基金年终结余</t>
  </si>
  <si>
    <t xml:space="preserve">        失业保险基金年终结余</t>
  </si>
  <si>
    <t xml:space="preserve">        职工基本医疗保险基金年终结余</t>
  </si>
  <si>
    <t xml:space="preserve">        工伤保险基金年终结余</t>
  </si>
  <si>
    <t xml:space="preserve">        城乡居民基本养老保险基金年终结余</t>
  </si>
  <si>
    <t xml:space="preserve">        机关事业单位基本养老保险基金年终结余</t>
  </si>
  <si>
    <t xml:space="preserve">        城乡居民基本医疗保险基金年终结余</t>
  </si>
  <si>
    <t xml:space="preserve">        国有资本经营预算年终结余</t>
  </si>
  <si>
    <t xml:space="preserve">    债务转贷支出</t>
  </si>
  <si>
    <t xml:space="preserve">        地方政府一般债券转贷支出</t>
  </si>
  <si>
    <t xml:space="preserve">        地方政府向外国政府借款转贷支出</t>
  </si>
  <si>
    <t xml:space="preserve">        地方政府向国际组织借款转贷支出</t>
  </si>
  <si>
    <t xml:space="preserve">        地方政府其他一般债务转贷支出</t>
  </si>
  <si>
    <t xml:space="preserve">        海南省高等级公路车辆通行附加费债务转贷支出</t>
  </si>
  <si>
    <t xml:space="preserve">        国家电影事业发展专项资金债务转贷支出</t>
  </si>
  <si>
    <t xml:space="preserve">        国有土地使用权出让金债务转贷支出</t>
  </si>
  <si>
    <t xml:space="preserve">        农业土地开发资金债务转贷支出</t>
  </si>
  <si>
    <t xml:space="preserve">        大中型水库库区基金债务转贷支出</t>
  </si>
  <si>
    <t xml:space="preserve">        城市基础设施配套费债务转贷支出</t>
  </si>
  <si>
    <t xml:space="preserve">        小型水库移民扶助基金债务转贷支出</t>
  </si>
  <si>
    <t xml:space="preserve">        国家重大水利工程建设基金债务转贷支出</t>
  </si>
  <si>
    <t xml:space="preserve">        车辆通行费债务转贷支出</t>
  </si>
  <si>
    <t xml:space="preserve">        污水处理费债务转贷支出</t>
  </si>
  <si>
    <t xml:space="preserve">        土地储备专项债券转贷支出</t>
  </si>
  <si>
    <t xml:space="preserve">        政府收费公路专项债券转贷支出</t>
  </si>
  <si>
    <t xml:space="preserve">        棚户区改造专项债券转贷支出</t>
  </si>
  <si>
    <t xml:space="preserve">        其他地方自行试点项目收益专项债券转贷支出</t>
  </si>
  <si>
    <t xml:space="preserve">        其他地方政府债务转贷支出</t>
  </si>
  <si>
    <t xml:space="preserve">    援助其他地区支出</t>
  </si>
  <si>
    <t xml:space="preserve">    安排预算稳定调节基金</t>
  </si>
  <si>
    <t xml:space="preserve">    补充预算周转金</t>
  </si>
  <si>
    <t xml:space="preserve">    社会保险基金转移支出</t>
  </si>
  <si>
    <t xml:space="preserve">        企业职工基本养老保险基金转移支出</t>
  </si>
  <si>
    <t xml:space="preserve">        失业保险基金转移支出</t>
  </si>
  <si>
    <t xml:space="preserve">        职工基本医疗保险基金转移支出</t>
  </si>
  <si>
    <t xml:space="preserve">        城乡居民基本养老保险基金转移支出</t>
  </si>
  <si>
    <t xml:space="preserve">        机关事业单位基本养老保险基金转移支出</t>
  </si>
  <si>
    <t xml:space="preserve">    社会保险基金补助下级支出</t>
  </si>
  <si>
    <t xml:space="preserve">        企业职工基本养老保险基金补助支出</t>
  </si>
  <si>
    <t xml:space="preserve">        失业保险基金补助支出</t>
  </si>
  <si>
    <t xml:space="preserve">        职工基本医疗保险基金补助支出</t>
  </si>
  <si>
    <t xml:space="preserve">        工伤保险基金补助支出</t>
  </si>
  <si>
    <t xml:space="preserve">        城乡居民基本养老保险基金补助支出</t>
  </si>
  <si>
    <t xml:space="preserve">        机关事业单位基本养老保险基金补助支出</t>
  </si>
  <si>
    <t xml:space="preserve">        城乡居民基本医疗保险基金补助支出</t>
  </si>
  <si>
    <t xml:space="preserve">    社会保险基金上解上级支出</t>
  </si>
  <si>
    <t xml:space="preserve">        企业职工基本养老保险基金上解支出</t>
  </si>
  <si>
    <t xml:space="preserve">        失业保险基金上解支出</t>
  </si>
  <si>
    <t xml:space="preserve">        职工基本医疗保险基金上解支出</t>
  </si>
  <si>
    <t xml:space="preserve">        工伤保险基金上解支出</t>
  </si>
  <si>
    <t xml:space="preserve">        城乡居民基本养老保险基金上解支出</t>
  </si>
  <si>
    <t xml:space="preserve">        机关事业单位基本养老保险基金上解支出</t>
  </si>
  <si>
    <t xml:space="preserve">        城乡居民基本医疗保险基金上解支出</t>
  </si>
  <si>
    <t xml:space="preserve">    地方国库现金管理投放</t>
  </si>
  <si>
    <t xml:space="preserve">    预拨经费</t>
  </si>
  <si>
    <t xml:space="preserve">        其他预拨经费</t>
  </si>
  <si>
    <t xml:space="preserve">    其他调拨类支出</t>
  </si>
  <si>
    <t xml:space="preserve">        在途款</t>
  </si>
  <si>
    <t xml:space="preserve">        与下级往来——预算周转借款</t>
  </si>
  <si>
    <t xml:space="preserve">        与下级往来——预付款</t>
  </si>
  <si>
    <t xml:space="preserve">        与下级往来——国债转贷资金</t>
  </si>
  <si>
    <t xml:space="preserve">        与下级往来——往来款</t>
  </si>
  <si>
    <t xml:space="preserve">        预拨经费</t>
  </si>
  <si>
    <t xml:space="preserve">        其他应收款</t>
  </si>
  <si>
    <t xml:space="preserve">        其他应付款</t>
  </si>
  <si>
    <t xml:space="preserve">        专用基金支出</t>
  </si>
  <si>
    <t xml:space="preserve">        与上级往来</t>
  </si>
  <si>
    <t xml:space="preserve">        拨付下级兑付款</t>
  </si>
  <si>
    <t xml:space="preserve">        财政周转基金</t>
  </si>
  <si>
    <t xml:space="preserve">        调入基金</t>
  </si>
  <si>
    <t xml:space="preserve">        专用基金结余</t>
  </si>
  <si>
    <t xml:space="preserve">        经费支出</t>
  </si>
  <si>
    <t xml:space="preserve">        代垫国债款</t>
  </si>
  <si>
    <t xml:space="preserve">        与下级往来——省级转款直接支付</t>
  </si>
  <si>
    <t xml:space="preserve">        专用基金收入</t>
  </si>
  <si>
    <t xml:space="preserve">        应收款</t>
  </si>
  <si>
    <t xml:space="preserve">        借出款项</t>
  </si>
  <si>
    <t xml:space="preserve">        往年指标款</t>
  </si>
  <si>
    <t xml:space="preserve">        统发工资</t>
  </si>
  <si>
    <t xml:space="preserve">        市专项借款</t>
  </si>
  <si>
    <t xml:space="preserve">        代垫债务</t>
  </si>
  <si>
    <t xml:space="preserve">        省直管县</t>
  </si>
  <si>
    <t xml:space="preserve">        应付国库集中支付结余</t>
  </si>
  <si>
    <t xml:space="preserve">        应付代管资金</t>
  </si>
  <si>
    <r>
      <rPr>
        <sz val="16"/>
        <rFont val="黑体"/>
        <charset val="134"/>
      </rPr>
      <t>附件</t>
    </r>
    <r>
      <rPr>
        <sz val="16"/>
        <rFont val="Times New Roman"/>
        <charset val="134"/>
      </rPr>
      <t>1-4</t>
    </r>
  </si>
  <si>
    <t>2026年中山市古镇镇一般公共预算基本支出表
（按政府预算经济分类款级科目）</t>
  </si>
  <si>
    <t>单位:万元</t>
  </si>
  <si>
    <t>科目编码</t>
  </si>
  <si>
    <t>一般公共预算支出</t>
  </si>
  <si>
    <t>机关工资福利支出</t>
  </si>
  <si>
    <t>50101</t>
  </si>
  <si>
    <t xml:space="preserve"> 工资奖金津补贴</t>
  </si>
  <si>
    <t>50102</t>
  </si>
  <si>
    <t xml:space="preserve"> 社会保障缴费</t>
  </si>
  <si>
    <t>50103</t>
  </si>
  <si>
    <t xml:space="preserve"> 住房公积金 </t>
  </si>
  <si>
    <t>50199</t>
  </si>
  <si>
    <t xml:space="preserve"> 其他工资福利支出</t>
  </si>
  <si>
    <t>502</t>
  </si>
  <si>
    <t>机关商品和服务支出</t>
  </si>
  <si>
    <t>50201</t>
  </si>
  <si>
    <t xml:space="preserve"> 办公经费</t>
  </si>
  <si>
    <t>50202</t>
  </si>
  <si>
    <t xml:space="preserve"> 会议费</t>
  </si>
  <si>
    <t>50203</t>
  </si>
  <si>
    <t xml:space="preserve"> 培训费</t>
  </si>
  <si>
    <t>50204</t>
  </si>
  <si>
    <t xml:space="preserve"> 专用材料购置费</t>
  </si>
  <si>
    <t>50205</t>
  </si>
  <si>
    <t xml:space="preserve"> 委托业务费</t>
  </si>
  <si>
    <t>50206</t>
  </si>
  <si>
    <t xml:space="preserve"> 公务接待费</t>
  </si>
  <si>
    <t>50207</t>
  </si>
  <si>
    <t xml:space="preserve"> 因公出国（境）费用</t>
  </si>
  <si>
    <t>50208</t>
  </si>
  <si>
    <t xml:space="preserve"> 公务用车运行维护费</t>
  </si>
  <si>
    <t>50209</t>
  </si>
  <si>
    <t xml:space="preserve"> 维修（护）费</t>
  </si>
  <si>
    <t>50299</t>
  </si>
  <si>
    <t xml:space="preserve"> 其他商品和服务支出</t>
  </si>
  <si>
    <t>503</t>
  </si>
  <si>
    <t>机关资本性支出（一）</t>
  </si>
  <si>
    <t>50301</t>
  </si>
  <si>
    <t xml:space="preserve"> 房屋建筑物购建</t>
  </si>
  <si>
    <t>50302</t>
  </si>
  <si>
    <t xml:space="preserve"> 基础设施建设</t>
  </si>
  <si>
    <t>50303</t>
  </si>
  <si>
    <t xml:space="preserve"> 公务用车购置</t>
  </si>
  <si>
    <t>50305</t>
  </si>
  <si>
    <t xml:space="preserve"> 土地征迁补偿和安置支出</t>
  </si>
  <si>
    <t>50306</t>
  </si>
  <si>
    <t xml:space="preserve"> 设备购置</t>
  </si>
  <si>
    <t>50307</t>
  </si>
  <si>
    <t xml:space="preserve"> 大型修缮</t>
  </si>
  <si>
    <t>50399</t>
  </si>
  <si>
    <t xml:space="preserve"> 其他资本性支出</t>
  </si>
  <si>
    <t>504</t>
  </si>
  <si>
    <t>机关资本性支出（二）</t>
  </si>
  <si>
    <t>50401</t>
  </si>
  <si>
    <t>50402</t>
  </si>
  <si>
    <t>50403</t>
  </si>
  <si>
    <t>50404</t>
  </si>
  <si>
    <t>50405</t>
  </si>
  <si>
    <t>50499</t>
  </si>
  <si>
    <t>505</t>
  </si>
  <si>
    <t>对事业单位经常性补助</t>
  </si>
  <si>
    <t>50501</t>
  </si>
  <si>
    <t xml:space="preserve"> 工资福利支出</t>
  </si>
  <si>
    <t>50502</t>
  </si>
  <si>
    <t xml:space="preserve"> 商品和服务支出</t>
  </si>
  <si>
    <t>50599</t>
  </si>
  <si>
    <t xml:space="preserve"> 其他对事业单位补助</t>
  </si>
  <si>
    <t>506</t>
  </si>
  <si>
    <t>对事业单位资本性补助</t>
  </si>
  <si>
    <t>50601</t>
  </si>
  <si>
    <t xml:space="preserve"> 资本性支出（一）</t>
  </si>
  <si>
    <t>50602</t>
  </si>
  <si>
    <t xml:space="preserve"> 资本性支出（二）</t>
  </si>
  <si>
    <t>507</t>
  </si>
  <si>
    <t>对企业补助</t>
  </si>
  <si>
    <t>50701</t>
  </si>
  <si>
    <t xml:space="preserve"> 费用补贴</t>
  </si>
  <si>
    <t>50702</t>
  </si>
  <si>
    <t xml:space="preserve"> 利息补贴</t>
  </si>
  <si>
    <t>50799</t>
  </si>
  <si>
    <t xml:space="preserve"> 其他对企业补助</t>
  </si>
  <si>
    <t>508</t>
  </si>
  <si>
    <t>对企业资本性支出</t>
  </si>
  <si>
    <t>50801</t>
  </si>
  <si>
    <t>对企业资本性支出（一）</t>
  </si>
  <si>
    <t>50802</t>
  </si>
  <si>
    <t>对企业资本性支出（二）</t>
  </si>
  <si>
    <t>资本金注入</t>
  </si>
  <si>
    <t>509</t>
  </si>
  <si>
    <t>对个人和家庭的补助</t>
  </si>
  <si>
    <t>50901</t>
  </si>
  <si>
    <t xml:space="preserve"> 社会福利和救助</t>
  </si>
  <si>
    <t>50902</t>
  </si>
  <si>
    <t xml:space="preserve"> 助学金
</t>
  </si>
  <si>
    <t>50903</t>
  </si>
  <si>
    <t xml:space="preserve"> 个人农业生产补贴</t>
  </si>
  <si>
    <t>50905</t>
  </si>
  <si>
    <t xml:space="preserve"> 离退休费</t>
  </si>
  <si>
    <t>50999</t>
  </si>
  <si>
    <t xml:space="preserve"> 其他对个人和家庭补助</t>
  </si>
  <si>
    <t>510</t>
  </si>
  <si>
    <t>对社会保障基金补助</t>
  </si>
  <si>
    <t>51002</t>
  </si>
  <si>
    <t xml:space="preserve"> 对社会保险基金补助</t>
  </si>
  <si>
    <t>51003</t>
  </si>
  <si>
    <t xml:space="preserve"> 补充全国社会保障基金</t>
  </si>
  <si>
    <t xml:space="preserve"> 对机关事业单位职业年金的补助</t>
  </si>
  <si>
    <t>511</t>
  </si>
  <si>
    <t>债务利息及费用支出</t>
  </si>
  <si>
    <t>51101</t>
  </si>
  <si>
    <t xml:space="preserve"> 国内债务付息</t>
  </si>
  <si>
    <t>51102</t>
  </si>
  <si>
    <t xml:space="preserve"> 国外债务付息</t>
  </si>
  <si>
    <t>51103</t>
  </si>
  <si>
    <t xml:space="preserve"> 国内债务发行费用</t>
  </si>
  <si>
    <t>51104</t>
  </si>
  <si>
    <t xml:space="preserve"> 国外债务发行费用</t>
  </si>
  <si>
    <t>512</t>
  </si>
  <si>
    <t>债务还本支出</t>
  </si>
  <si>
    <t>51201</t>
  </si>
  <si>
    <t xml:space="preserve"> 国内债务还本</t>
  </si>
  <si>
    <t>51202</t>
  </si>
  <si>
    <t xml:space="preserve"> 国外债务还本</t>
  </si>
  <si>
    <t>513</t>
  </si>
  <si>
    <t>51301</t>
  </si>
  <si>
    <t xml:space="preserve"> 上下级政府间转移性支出</t>
  </si>
  <si>
    <t>51302</t>
  </si>
  <si>
    <t xml:space="preserve"> 援助其他地区支出</t>
  </si>
  <si>
    <t>51303</t>
  </si>
  <si>
    <t xml:space="preserve"> 债务转贷</t>
  </si>
  <si>
    <t>51304</t>
  </si>
  <si>
    <t xml:space="preserve"> 调出资金</t>
  </si>
  <si>
    <t>51305</t>
  </si>
  <si>
    <t>安排预算稳定调节基金</t>
  </si>
  <si>
    <t>51306</t>
  </si>
  <si>
    <t>补充预算周转金</t>
  </si>
  <si>
    <t>514</t>
  </si>
  <si>
    <t>预备费及预留</t>
  </si>
  <si>
    <t>51401</t>
  </si>
  <si>
    <t xml:space="preserve"> 预备费</t>
  </si>
  <si>
    <t>51402</t>
  </si>
  <si>
    <t xml:space="preserve"> 预留</t>
  </si>
  <si>
    <t>599</t>
  </si>
  <si>
    <t>59906</t>
  </si>
  <si>
    <t xml:space="preserve"> 赠与</t>
  </si>
  <si>
    <t>59907</t>
  </si>
  <si>
    <t xml:space="preserve"> 国家赔偿费用支出</t>
  </si>
  <si>
    <t>59908</t>
  </si>
  <si>
    <t xml:space="preserve"> 对民间非营利组织和群众性自治组织补贴</t>
  </si>
  <si>
    <t>59999</t>
  </si>
  <si>
    <t xml:space="preserve"> 其他支出</t>
  </si>
  <si>
    <r>
      <rPr>
        <sz val="16"/>
        <rFont val="黑体"/>
        <charset val="134"/>
      </rPr>
      <t xml:space="preserve"> 附件</t>
    </r>
    <r>
      <rPr>
        <sz val="16"/>
        <rFont val="Times New Roman"/>
        <charset val="134"/>
      </rPr>
      <t>1-5</t>
    </r>
  </si>
  <si>
    <t>2026年中山市古镇镇一般公共预算“三公”经费表</t>
  </si>
  <si>
    <t xml:space="preserve">    “三公”经费</t>
  </si>
  <si>
    <t xml:space="preserve">        其中：（一）因公出国（境）支出</t>
  </si>
  <si>
    <t xml:space="preserve">              （二）公务用车购置及运行维护支出</t>
  </si>
  <si>
    <r>
      <rPr>
        <sz val="12"/>
        <rFont val="仿宋_GB2312"/>
        <charset val="134"/>
      </rPr>
      <t xml:space="preserve">                   </t>
    </r>
    <r>
      <rPr>
        <sz val="12"/>
        <rFont val="Times New Roman"/>
        <charset val="134"/>
      </rPr>
      <t xml:space="preserve"> 1</t>
    </r>
    <r>
      <rPr>
        <sz val="12"/>
        <rFont val="仿宋_GB2312"/>
        <charset val="134"/>
      </rPr>
      <t>．公务用车购置</t>
    </r>
  </si>
  <si>
    <r>
      <rPr>
        <sz val="12"/>
        <rFont val="仿宋_GB2312"/>
        <charset val="134"/>
      </rPr>
      <t xml:space="preserve">                  </t>
    </r>
    <r>
      <rPr>
        <sz val="12"/>
        <rFont val="Times New Roman"/>
        <charset val="134"/>
      </rPr>
      <t xml:space="preserve">   2</t>
    </r>
    <r>
      <rPr>
        <sz val="12"/>
        <rFont val="仿宋_GB2312"/>
        <charset val="134"/>
      </rPr>
      <t>．公务用车运行维护费</t>
    </r>
  </si>
  <si>
    <t xml:space="preserve">              （三）公务接待费支出</t>
  </si>
  <si>
    <r>
      <rPr>
        <sz val="16"/>
        <rFont val="黑体"/>
        <charset val="134"/>
      </rPr>
      <t>附件</t>
    </r>
    <r>
      <rPr>
        <sz val="16"/>
        <rFont val="Times New Roman"/>
        <charset val="134"/>
      </rPr>
      <t>1-6</t>
    </r>
  </si>
  <si>
    <r>
      <rPr>
        <sz val="22"/>
        <rFont val="Times New Roman"/>
        <charset val="134"/>
      </rPr>
      <t>2026</t>
    </r>
    <r>
      <rPr>
        <sz val="22"/>
        <color rgb="FF000000"/>
        <rFont val="微软简标宋"/>
        <charset val="134"/>
      </rPr>
      <t>年中山市古镇镇政府性基金预算收入表</t>
    </r>
  </si>
  <si>
    <t>收入项目</t>
  </si>
  <si>
    <t>一、政府性基金预算收入</t>
  </si>
  <si>
    <r>
      <rPr>
        <sz val="12"/>
        <color rgb="FF000000"/>
        <rFont val="Times New Roman"/>
        <charset val="0"/>
      </rPr>
      <t>1</t>
    </r>
    <r>
      <rPr>
        <sz val="12"/>
        <color rgb="FF000000"/>
        <rFont val="仿宋_GB2312"/>
        <charset val="0"/>
      </rPr>
      <t>．国有土地使用权出让收入</t>
    </r>
  </si>
  <si>
    <r>
      <rPr>
        <sz val="12"/>
        <color rgb="FF000000"/>
        <rFont val="Times New Roman"/>
        <charset val="0"/>
      </rPr>
      <t>2</t>
    </r>
    <r>
      <rPr>
        <sz val="12"/>
        <color rgb="FF000000"/>
        <rFont val="仿宋_GB2312"/>
        <charset val="134"/>
      </rPr>
      <t>．污水处理费收入</t>
    </r>
  </si>
  <si>
    <r>
      <rPr>
        <sz val="12"/>
        <color rgb="FF000000"/>
        <rFont val="Times New Roman"/>
        <charset val="0"/>
      </rPr>
      <t>3</t>
    </r>
    <r>
      <rPr>
        <sz val="12"/>
        <color rgb="FF000000"/>
        <rFont val="仿宋_GB2312"/>
        <charset val="134"/>
      </rPr>
      <t>．城市基础设施配套费收入</t>
    </r>
  </si>
  <si>
    <r>
      <rPr>
        <sz val="12"/>
        <color rgb="FF000000"/>
        <rFont val="Times New Roman"/>
        <charset val="0"/>
      </rPr>
      <t>4</t>
    </r>
    <r>
      <rPr>
        <sz val="12"/>
        <color rgb="FF000000"/>
        <rFont val="仿宋_GB2312"/>
        <charset val="134"/>
      </rPr>
      <t>．其他收入</t>
    </r>
  </si>
  <si>
    <t>二、上级补助收入(政府性基金）</t>
  </si>
  <si>
    <r>
      <rPr>
        <sz val="12"/>
        <rFont val="Times New Roman"/>
        <charset val="0"/>
      </rPr>
      <t>1</t>
    </r>
    <r>
      <rPr>
        <sz val="12"/>
        <rFont val="仿宋_GB2312"/>
        <charset val="134"/>
      </rPr>
      <t>．农业土地开发资金收入</t>
    </r>
  </si>
  <si>
    <r>
      <rPr>
        <sz val="12"/>
        <color rgb="FF000000"/>
        <rFont val="Times New Roman"/>
        <charset val="0"/>
      </rPr>
      <t>2</t>
    </r>
    <r>
      <rPr>
        <sz val="12"/>
        <color rgb="FF000000"/>
        <rFont val="仿宋_GB2312"/>
        <charset val="134"/>
      </rPr>
      <t>．大中型水库移民后期扶持基金收入</t>
    </r>
  </si>
  <si>
    <r>
      <rPr>
        <sz val="12"/>
        <color rgb="FF000000"/>
        <rFont val="Times New Roman"/>
        <charset val="0"/>
      </rPr>
      <t>1</t>
    </r>
    <r>
      <rPr>
        <sz val="12"/>
        <color indexed="8"/>
        <rFont val="仿宋_GB2312"/>
        <charset val="134"/>
      </rPr>
      <t>．彩票公益金收入</t>
    </r>
  </si>
  <si>
    <t xml:space="preserve">   其中：福利彩票公益金收入</t>
  </si>
  <si>
    <t xml:space="preserve">         体育彩票公益金收入</t>
  </si>
  <si>
    <r>
      <rPr>
        <sz val="12"/>
        <color rgb="FF000000"/>
        <rFont val="Times New Roman"/>
        <charset val="0"/>
      </rPr>
      <t>4</t>
    </r>
    <r>
      <rPr>
        <sz val="12"/>
        <color rgb="FF000000"/>
        <rFont val="仿宋_GB2312"/>
        <charset val="134"/>
      </rPr>
      <t>．其他</t>
    </r>
  </si>
  <si>
    <t>一至二项小计</t>
  </si>
  <si>
    <t>其中：定向财力转移支付收入小计</t>
  </si>
  <si>
    <t>三、债务转贷收入</t>
  </si>
  <si>
    <t>四、上年结转</t>
  </si>
  <si>
    <r>
      <rPr>
        <sz val="16"/>
        <rFont val="黑体"/>
        <charset val="134"/>
      </rPr>
      <t>附件</t>
    </r>
    <r>
      <rPr>
        <sz val="16"/>
        <rFont val="Times New Roman"/>
        <charset val="134"/>
      </rPr>
      <t>1-7</t>
    </r>
  </si>
  <si>
    <t>2026年中山市古镇镇政府性基金预算支出表</t>
  </si>
  <si>
    <t>支出项目</t>
  </si>
  <si>
    <t>一、政府性基金预算支出</t>
  </si>
  <si>
    <t>1、社会保障和就业支出</t>
  </si>
  <si>
    <t xml:space="preserve">      大中型水库移民后期扶持基金支出</t>
  </si>
  <si>
    <r>
      <rPr>
        <sz val="12"/>
        <color rgb="FF000000"/>
        <rFont val="Times New Roman"/>
        <charset val="134"/>
      </rPr>
      <t>1</t>
    </r>
    <r>
      <rPr>
        <sz val="12"/>
        <color rgb="FF000000"/>
        <rFont val="仿宋_GB2312"/>
        <charset val="134"/>
      </rPr>
      <t>. 城乡社区支出</t>
    </r>
  </si>
  <si>
    <r>
      <rPr>
        <sz val="12"/>
        <color indexed="8"/>
        <rFont val="Times New Roman"/>
        <charset val="134"/>
      </rPr>
      <t xml:space="preserve">      </t>
    </r>
    <r>
      <rPr>
        <sz val="12"/>
        <color indexed="8"/>
        <rFont val="仿宋_GB2312"/>
        <charset val="134"/>
      </rPr>
      <t>国有土地使用权出让收入安排的支出</t>
    </r>
  </si>
  <si>
    <t xml:space="preserve">      农业土地开发资金安排的支出</t>
  </si>
  <si>
    <t xml:space="preserve">      城市基础设施配套费安排的支出</t>
  </si>
  <si>
    <r>
      <rPr>
        <sz val="12"/>
        <color indexed="8"/>
        <rFont val="Times New Roman"/>
        <charset val="134"/>
      </rPr>
      <t xml:space="preserve">      </t>
    </r>
    <r>
      <rPr>
        <sz val="12"/>
        <color indexed="8"/>
        <rFont val="仿宋_GB2312"/>
        <charset val="134"/>
      </rPr>
      <t>污水处理费安排的支出</t>
    </r>
  </si>
  <si>
    <t xml:space="preserve">      国有土地使用权出让收入对应专项债务收入安排的支出</t>
  </si>
  <si>
    <r>
      <rPr>
        <sz val="12"/>
        <color rgb="FF000000"/>
        <rFont val="Times New Roman"/>
        <charset val="134"/>
      </rPr>
      <t>2</t>
    </r>
    <r>
      <rPr>
        <sz val="12"/>
        <color rgb="FF000000"/>
        <rFont val="仿宋_GB2312"/>
        <charset val="134"/>
      </rPr>
      <t>. 其他支出</t>
    </r>
  </si>
  <si>
    <t xml:space="preserve">   福利彩票公益金安排的支出</t>
  </si>
  <si>
    <r>
      <rPr>
        <sz val="12"/>
        <color indexed="8"/>
        <rFont val="Times New Roman"/>
        <charset val="134"/>
      </rPr>
      <t xml:space="preserve">      </t>
    </r>
    <r>
      <rPr>
        <sz val="12"/>
        <color indexed="8"/>
        <rFont val="仿宋_GB2312"/>
        <charset val="134"/>
      </rPr>
      <t>其中：用于社会福利的彩票公益金支出</t>
    </r>
  </si>
  <si>
    <t xml:space="preserve">            用于体育事业的彩票公益金支出</t>
  </si>
  <si>
    <t xml:space="preserve">            用于残疾人事业的彩票公益金支出</t>
  </si>
  <si>
    <t xml:space="preserve">            其他</t>
  </si>
  <si>
    <t xml:space="preserve">      其他政府性基金安排的支出</t>
  </si>
  <si>
    <t>4、债务付息支出</t>
  </si>
  <si>
    <t>5、债务发行费用支出</t>
  </si>
  <si>
    <t>三、调出资金</t>
  </si>
  <si>
    <t>四、结转下年（政府性基金）</t>
  </si>
  <si>
    <r>
      <rPr>
        <sz val="16"/>
        <color rgb="FF000000"/>
        <rFont val="黑体"/>
        <charset val="134"/>
      </rPr>
      <t>附件</t>
    </r>
    <r>
      <rPr>
        <sz val="16"/>
        <color rgb="FF000000"/>
        <rFont val="Times New Roman"/>
        <charset val="134"/>
      </rPr>
      <t>1-8</t>
    </r>
  </si>
  <si>
    <t>2026年中山市古镇镇政府性基金预算支出表
（按功能分类项级科目）</t>
  </si>
  <si>
    <t/>
  </si>
  <si>
    <t xml:space="preserve">    国有土地收益基金及对应专项债务收入安排的支出</t>
  </si>
  <si>
    <t>农村基础设施建设支出</t>
  </si>
  <si>
    <t xml:space="preserve">    港口建设费安排的支出</t>
  </si>
  <si>
    <t xml:space="preserve">        航道建设和维护</t>
  </si>
  <si>
    <t xml:space="preserve">        航运保障系统建设</t>
  </si>
  <si>
    <t xml:space="preserve">        其他港口建设费安排的支出</t>
  </si>
  <si>
    <t xml:space="preserve">    港口建设费对应专项债务收入安排的支出</t>
  </si>
  <si>
    <t xml:space="preserve">        其他港口建设费对应专项债务收入安排的支出</t>
  </si>
  <si>
    <t>资源勘探信息等支出</t>
  </si>
  <si>
    <t xml:space="preserve">        用于扶贫的彩票公益金支出</t>
  </si>
  <si>
    <t xml:space="preserve">        政府性基金补助支出</t>
  </si>
  <si>
    <t xml:space="preserve">        港口建设费债务转贷支出</t>
  </si>
  <si>
    <t xml:space="preserve">        国有土地收益基金债务转贷支出</t>
  </si>
  <si>
    <t xml:space="preserve">    地方政府专项债务还本支出</t>
  </si>
  <si>
    <t xml:space="preserve">        海南省高等级公路车辆通行附加费债务还本支出</t>
  </si>
  <si>
    <t xml:space="preserve">        港口建设费债务还本支出</t>
  </si>
  <si>
    <t xml:space="preserve">        国家电影事业发展专项资金债务还本支出</t>
  </si>
  <si>
    <t xml:space="preserve">        国有土地使用权出让金债务还本支出</t>
  </si>
  <si>
    <t xml:space="preserve">        国有土地收益基金债务还本支出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</si>
  <si>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</si>
  <si>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</si>
  <si>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</si>
  <si>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</si>
  <si>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</si>
  <si>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</si>
  <si>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</si>
  <si>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</si>
  <si>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</si>
  <si>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</si>
  <si>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</si>
  <si>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</si>
  <si>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</si>
  <si>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</si>
  <si>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</si>
  <si>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</si>
  <si>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</si>
  <si>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</si>
  <si>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</si>
  <si>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</si>
  <si>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</si>
  <si>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</si>
  <si>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</si>
  <si>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</si>
  <si>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</si>
  <si>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</si>
  <si>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</si>
  <si>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</si>
  <si>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</si>
  <si>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</si>
  <si>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</si>
  <si>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</si>
  <si>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</si>
  <si>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</si>
  <si>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</si>
  <si>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</si>
  <si>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</si>
  <si>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</si>
  <si>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</si>
  <si>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</si>
  <si>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</si>
  <si>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</si>
  <si>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</si>
  <si>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</si>
  <si>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</si>
  <si>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</si>
  <si>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</si>
  <si>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</si>
  <si>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</si>
  <si>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</si>
  <si>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备注：项目每年根据实际情况予以更新。</t>
  </si>
  <si>
    <r>
      <rPr>
        <sz val="16"/>
        <rFont val="黑体"/>
        <charset val="134"/>
      </rPr>
      <t>附件</t>
    </r>
    <r>
      <rPr>
        <sz val="16"/>
        <rFont val="Times New Roman"/>
        <charset val="134"/>
      </rPr>
      <t>1-9</t>
    </r>
  </si>
  <si>
    <t>2026年中山市古镇镇政府债券转贷
及还本情况表</t>
  </si>
  <si>
    <t>金额</t>
  </si>
  <si>
    <r>
      <rPr>
        <sz val="12"/>
        <color rgb="FF000000"/>
        <rFont val="黑体"/>
        <charset val="134"/>
      </rPr>
      <t xml:space="preserve">一、 </t>
    </r>
    <r>
      <rPr>
        <sz val="12"/>
        <color rgb="FF000000"/>
        <rFont val="Times New Roman"/>
        <charset val="134"/>
      </rPr>
      <t>2025</t>
    </r>
    <r>
      <rPr>
        <sz val="12"/>
        <color rgb="FF000000"/>
        <rFont val="黑体"/>
        <charset val="134"/>
      </rPr>
      <t>年转贷数</t>
    </r>
  </si>
  <si>
    <r>
      <rPr>
        <sz val="12"/>
        <color rgb="FF000000"/>
        <rFont val="Times New Roman"/>
        <charset val="0"/>
      </rPr>
      <t xml:space="preserve">1. </t>
    </r>
    <r>
      <rPr>
        <sz val="12"/>
        <color rgb="FF000000"/>
        <rFont val="仿宋_GB2312"/>
        <charset val="0"/>
      </rPr>
      <t>一般债券</t>
    </r>
  </si>
  <si>
    <t>其中：新增债券</t>
  </si>
  <si>
    <t xml:space="preserve">      置换债券</t>
  </si>
  <si>
    <r>
      <rPr>
        <sz val="12"/>
        <color rgb="FF000000"/>
        <rFont val="Times New Roman"/>
        <charset val="0"/>
      </rPr>
      <t xml:space="preserve">2. </t>
    </r>
    <r>
      <rPr>
        <sz val="12"/>
        <color rgb="FF000000"/>
        <rFont val="仿宋_GB2312"/>
        <charset val="0"/>
      </rPr>
      <t>专项债券</t>
    </r>
  </si>
  <si>
    <t xml:space="preserve">      再融资债券</t>
  </si>
  <si>
    <r>
      <rPr>
        <sz val="12"/>
        <color rgb="FF000000"/>
        <rFont val="黑体"/>
        <charset val="134"/>
      </rPr>
      <t xml:space="preserve">二、 </t>
    </r>
    <r>
      <rPr>
        <sz val="12"/>
        <color rgb="FF000000"/>
        <rFont val="Times New Roman"/>
        <charset val="134"/>
      </rPr>
      <t>2025</t>
    </r>
    <r>
      <rPr>
        <sz val="12"/>
        <color rgb="FF000000"/>
        <rFont val="黑体"/>
        <charset val="134"/>
      </rPr>
      <t>年还本执行数</t>
    </r>
  </si>
  <si>
    <r>
      <rPr>
        <sz val="12"/>
        <color rgb="FF000000"/>
        <rFont val="黑体"/>
        <charset val="134"/>
      </rPr>
      <t>三、</t>
    </r>
    <r>
      <rPr>
        <sz val="12"/>
        <color rgb="FF000000"/>
        <rFont val="Times New Roman"/>
        <charset val="134"/>
      </rPr>
      <t xml:space="preserve"> 2025</t>
    </r>
    <r>
      <rPr>
        <sz val="12"/>
        <color rgb="FF000000"/>
        <rFont val="黑体"/>
        <charset val="134"/>
      </rPr>
      <t>年付息执行数</t>
    </r>
  </si>
  <si>
    <t>四、 2026年还本预算数</t>
  </si>
  <si>
    <r>
      <rPr>
        <sz val="12"/>
        <color rgb="FF000000"/>
        <rFont val="Times New Roman"/>
        <charset val="0"/>
      </rPr>
      <t>1</t>
    </r>
    <r>
      <rPr>
        <sz val="12"/>
        <color rgb="FF000000"/>
        <rFont val="仿宋_GB2312"/>
        <charset val="0"/>
      </rPr>
      <t>. 一般债券</t>
    </r>
  </si>
  <si>
    <t>五、 2026年付息预算数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</si>
</sst>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Red]\-0.00\ "/>
    <numFmt numFmtId="178" formatCode="#,##0.00_ "/>
  </numFmts>
  <fonts count="85">
    <font>
      <sz val="11"/>
      <color indexed="8"/>
      <name val="宋体"/>
      <charset val="134"/>
    </font>
    <font>
      <sz val="16"/>
      <name val="黑体"/>
      <charset val="134"/>
    </font>
    <font>
      <sz val="22"/>
      <name val="Times New Roman"/>
      <charset val="134"/>
    </font>
    <font>
      <sz val="22"/>
      <name val="微软简标宋"/>
      <charset val="134"/>
    </font>
    <font>
      <sz val="12"/>
      <color indexed="8"/>
      <name val="仿宋_GB2312"/>
      <charset val="134"/>
    </font>
    <font>
      <sz val="14"/>
      <color indexed="8"/>
      <name val="黑体"/>
      <charset val="134"/>
    </font>
    <font>
      <sz val="12"/>
      <color rgb="FF000000"/>
      <name val="黑体"/>
      <charset val="134"/>
    </font>
    <font>
      <b/>
      <sz val="12"/>
      <color indexed="8"/>
      <name val="Times New Roman"/>
      <charset val="0"/>
    </font>
    <font>
      <sz val="12"/>
      <color rgb="FF000000"/>
      <name val="Times New Roman"/>
      <charset val="0"/>
    </font>
    <font>
      <sz val="12"/>
      <color indexed="8"/>
      <name val="Times New Roman"/>
      <charset val="0"/>
    </font>
    <font>
      <sz val="12"/>
      <name val="Times New Roman"/>
      <charset val="0"/>
    </font>
    <font>
      <sz val="9"/>
      <color indexed="8"/>
      <name val="宋体"/>
      <charset val="134"/>
    </font>
    <font>
      <sz val="16"/>
      <name val="宋体"/>
      <charset val="134"/>
    </font>
    <font>
      <sz val="12"/>
      <name val="宋体"/>
      <charset val="134"/>
    </font>
    <font>
      <b/>
      <sz val="12"/>
      <name val="宋体"/>
      <charset val="134"/>
    </font>
    <font>
      <sz val="16"/>
      <color rgb="FF000000"/>
      <name val="黑体"/>
      <charset val="134"/>
    </font>
    <font>
      <sz val="16"/>
      <color indexed="8"/>
      <name val="黑体"/>
      <charset val="134"/>
    </font>
    <font>
      <sz val="9"/>
      <name val="Times New Roman"/>
      <charset val="0"/>
    </font>
    <font>
      <sz val="12"/>
      <name val="仿宋_GB2312"/>
      <charset val="134"/>
    </font>
    <font>
      <sz val="14"/>
      <color indexed="63"/>
      <name val="黑体"/>
      <charset val="134"/>
    </font>
    <font>
      <b/>
      <sz val="12"/>
      <color indexed="8"/>
      <name val="黑体"/>
      <charset val="134"/>
    </font>
    <font>
      <b/>
      <sz val="12"/>
      <color indexed="8"/>
      <name val="仿宋_GB2312"/>
      <charset val="134"/>
    </font>
    <font>
      <b/>
      <sz val="12"/>
      <name val="仿宋_GB2312"/>
      <charset val="134"/>
    </font>
    <font>
      <sz val="10"/>
      <name val="宋体"/>
      <charset val="134"/>
    </font>
    <font>
      <sz val="10"/>
      <color indexed="8"/>
      <name val="宋体"/>
      <charset val="134"/>
    </font>
    <font>
      <b/>
      <sz val="11"/>
      <color indexed="8"/>
      <name val="宋体"/>
      <charset val="134"/>
    </font>
    <font>
      <sz val="12"/>
      <name val="黑体"/>
      <charset val="134"/>
    </font>
    <font>
      <b/>
      <sz val="16"/>
      <name val="Times New Roman"/>
      <charset val="0"/>
    </font>
    <font>
      <b/>
      <sz val="16"/>
      <name val="方正大标宋简体"/>
      <charset val="134"/>
    </font>
    <font>
      <sz val="12"/>
      <color indexed="8"/>
      <name val="黑体"/>
      <charset val="134"/>
    </font>
    <font>
      <sz val="14"/>
      <color indexed="8"/>
      <name val="仿宋_GB2312"/>
      <charset val="134"/>
    </font>
    <font>
      <sz val="14"/>
      <color indexed="8"/>
      <name val="Times New Roman"/>
      <charset val="0"/>
    </font>
    <font>
      <sz val="12"/>
      <color rgb="FF000000"/>
      <name val="Times New Roman"/>
      <charset val="134"/>
    </font>
    <font>
      <sz val="12"/>
      <color indexed="8"/>
      <name val="Times New Roman"/>
      <charset val="134"/>
    </font>
    <font>
      <sz val="12"/>
      <color rgb="FF000000"/>
      <name val="仿宋_GB2312"/>
      <charset val="134"/>
    </font>
    <font>
      <b/>
      <sz val="14"/>
      <color indexed="8"/>
      <name val="Times New Roman"/>
      <charset val="0"/>
    </font>
    <font>
      <sz val="14"/>
      <color indexed="8"/>
      <name val="宋体"/>
      <charset val="134"/>
    </font>
    <font>
      <b/>
      <sz val="12"/>
      <color indexed="8"/>
      <name val="宋体"/>
      <charset val="134"/>
    </font>
    <font>
      <b/>
      <sz val="16"/>
      <name val="宋体"/>
      <charset val="134"/>
    </font>
    <font>
      <sz val="14"/>
      <name val="黑体"/>
      <charset val="134"/>
    </font>
    <font>
      <b/>
      <sz val="12"/>
      <name val="Times New Roman"/>
      <charset val="0"/>
    </font>
    <font>
      <sz val="16"/>
      <name val="Times New Roman"/>
      <charset val="0"/>
    </font>
    <font>
      <sz val="10"/>
      <name val="Times New Roman"/>
      <charset val="0"/>
    </font>
    <font>
      <sz val="12"/>
      <color theme="1"/>
      <name val="Times New Roman"/>
      <charset val="0"/>
    </font>
    <font>
      <sz val="14"/>
      <name val="Times New Roman"/>
      <charset val="0"/>
    </font>
    <font>
      <sz val="12"/>
      <color indexed="8"/>
      <name val="宋体"/>
      <charset val="134"/>
    </font>
    <font>
      <sz val="11"/>
      <name val="宋体"/>
      <charset val="134"/>
    </font>
    <font>
      <b/>
      <sz val="16"/>
      <name val="黑体"/>
      <charset val="134"/>
    </font>
    <font>
      <sz val="16"/>
      <color indexed="8"/>
      <name val="宋体"/>
      <charset val="134"/>
    </font>
    <font>
      <sz val="22"/>
      <name val="Times New Roman"/>
      <charset val="0"/>
    </font>
    <font>
      <sz val="24"/>
      <color indexed="8"/>
      <name val="宋体"/>
      <charset val="134"/>
    </font>
    <font>
      <sz val="22"/>
      <name val="方正大标宋简体"/>
      <charset val="134"/>
    </font>
    <font>
      <sz val="10"/>
      <color indexed="8"/>
      <name val="Arial"/>
      <charset val="0"/>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37"/>
      <name val="宋体"/>
      <charset val="134"/>
    </font>
    <font>
      <sz val="11"/>
      <color indexed="20"/>
      <name val="Tahoma"/>
      <charset val="134"/>
    </font>
    <font>
      <sz val="10"/>
      <name val="Helv"/>
      <charset val="0"/>
    </font>
    <font>
      <sz val="12"/>
      <color indexed="20"/>
      <name val="宋体"/>
      <charset val="134"/>
    </font>
    <font>
      <sz val="10"/>
      <name val="Arial"/>
      <charset val="0"/>
    </font>
    <font>
      <sz val="12"/>
      <color indexed="16"/>
      <name val="宋体"/>
      <charset val="134"/>
    </font>
    <font>
      <sz val="11"/>
      <color indexed="17"/>
      <name val="Tahoma"/>
      <charset val="134"/>
    </font>
    <font>
      <sz val="22"/>
      <color rgb="FF000000"/>
      <name val="微软简标宋"/>
      <charset val="0"/>
    </font>
    <font>
      <sz val="22"/>
      <color rgb="FF000000"/>
      <name val="微软简标宋"/>
      <charset val="134"/>
    </font>
    <font>
      <sz val="12"/>
      <color rgb="FF000000"/>
      <name val="仿宋_GB2312"/>
      <charset val="0"/>
    </font>
    <font>
      <sz val="12"/>
      <name val="Times New Roman"/>
      <charset val="134"/>
    </font>
    <font>
      <sz val="16"/>
      <name val="Times New Roman"/>
      <charset val="134"/>
    </font>
    <font>
      <sz val="16"/>
      <color rgb="FF000000"/>
      <name val="Times New Roman"/>
      <charset val="134"/>
    </font>
    <font>
      <b/>
      <sz val="9"/>
      <name val="宋体"/>
      <charset val="134"/>
    </font>
    <font>
      <sz val="9"/>
      <name val="宋体"/>
      <charset val="134"/>
    </font>
  </fonts>
  <fills count="2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9"/>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
      <patternFill patternType="solid">
        <fgColor indexed="26"/>
        <bgColor indexed="26"/>
      </patternFill>
    </fill>
    <fill>
      <patternFill patternType="solid">
        <fgColor indexed="4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22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0" fillId="4" borderId="8" applyNumberFormat="0" applyFont="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9" applyNumberFormat="0" applyFill="0" applyAlignment="0" applyProtection="0">
      <alignment vertical="center"/>
    </xf>
    <xf numFmtId="0" fontId="59" fillId="0" borderId="9" applyNumberFormat="0" applyFill="0" applyAlignment="0" applyProtection="0">
      <alignment vertical="center"/>
    </xf>
    <xf numFmtId="0" fontId="60" fillId="0" borderId="10" applyNumberFormat="0" applyFill="0" applyAlignment="0" applyProtection="0">
      <alignment vertical="center"/>
    </xf>
    <xf numFmtId="0" fontId="60" fillId="0" borderId="0" applyNumberFormat="0" applyFill="0" applyBorder="0" applyAlignment="0" applyProtection="0">
      <alignment vertical="center"/>
    </xf>
    <xf numFmtId="0" fontId="61" fillId="5" borderId="11" applyNumberFormat="0" applyAlignment="0" applyProtection="0">
      <alignment vertical="center"/>
    </xf>
    <xf numFmtId="0" fontId="62" fillId="6" borderId="12" applyNumberFormat="0" applyAlignment="0" applyProtection="0">
      <alignment vertical="center"/>
    </xf>
    <xf numFmtId="0" fontId="63" fillId="6" borderId="11" applyNumberFormat="0" applyAlignment="0" applyProtection="0">
      <alignment vertical="center"/>
    </xf>
    <xf numFmtId="0" fontId="64" fillId="7" borderId="13" applyNumberFormat="0" applyAlignment="0" applyProtection="0">
      <alignment vertical="center"/>
    </xf>
    <xf numFmtId="0" fontId="65" fillId="0" borderId="14" applyNumberFormat="0" applyFill="0" applyAlignment="0" applyProtection="0">
      <alignment vertical="center"/>
    </xf>
    <xf numFmtId="0" fontId="25" fillId="0" borderId="15" applyNumberFormat="0" applyFill="0" applyAlignment="0" applyProtection="0">
      <alignment vertical="center"/>
    </xf>
    <xf numFmtId="0" fontId="66" fillId="8"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9"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69" fillId="13" borderId="0" applyNumberFormat="0" applyBorder="0" applyAlignment="0" applyProtection="0">
      <alignment vertical="center"/>
    </xf>
    <xf numFmtId="0" fontId="69" fillId="14"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69" fillId="5" borderId="0" applyNumberFormat="0" applyBorder="0" applyAlignment="0" applyProtection="0">
      <alignment vertical="center"/>
    </xf>
    <xf numFmtId="0" fontId="69" fillId="7"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69" fillId="6" borderId="0" applyNumberFormat="0" applyBorder="0" applyAlignment="0" applyProtection="0">
      <alignment vertical="center"/>
    </xf>
    <xf numFmtId="0" fontId="69" fillId="16"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69" fillId="10" borderId="0" applyNumberFormat="0" applyBorder="0" applyAlignment="0" applyProtection="0">
      <alignment vertical="center"/>
    </xf>
    <xf numFmtId="0" fontId="69" fillId="17" borderId="0" applyNumberFormat="0" applyBorder="0" applyAlignment="0" applyProtection="0">
      <alignment vertical="center"/>
    </xf>
    <xf numFmtId="0" fontId="0" fillId="18" borderId="0" applyNumberFormat="0" applyBorder="0" applyAlignment="0" applyProtection="0">
      <alignment vertical="center"/>
    </xf>
    <xf numFmtId="0" fontId="0" fillId="13" borderId="0" applyNumberFormat="0" applyBorder="0" applyAlignment="0" applyProtection="0">
      <alignment vertical="center"/>
    </xf>
    <xf numFmtId="0" fontId="69" fillId="11" borderId="0" applyNumberFormat="0" applyBorder="0" applyAlignment="0" applyProtection="0">
      <alignment vertical="center"/>
    </xf>
    <xf numFmtId="0" fontId="69" fillId="19" borderId="0" applyNumberFormat="0" applyBorder="0" applyAlignment="0" applyProtection="0">
      <alignment vertical="center"/>
    </xf>
    <xf numFmtId="0" fontId="0" fillId="8" borderId="0" applyNumberFormat="0" applyBorder="0" applyAlignment="0" applyProtection="0">
      <alignment vertical="center"/>
    </xf>
    <xf numFmtId="0" fontId="0" fillId="10" borderId="0" applyNumberFormat="0" applyBorder="0" applyAlignment="0" applyProtection="0">
      <alignment vertical="center"/>
    </xf>
    <xf numFmtId="0" fontId="69" fillId="19" borderId="0" applyNumberFormat="0" applyBorder="0" applyAlignment="0" applyProtection="0">
      <alignment vertical="center"/>
    </xf>
    <xf numFmtId="0" fontId="70" fillId="9" borderId="0" applyNumberFormat="0" applyBorder="0" applyAlignment="0" applyProtection="0">
      <alignment vertical="center"/>
    </xf>
    <xf numFmtId="0" fontId="69" fillId="5" borderId="0" applyNumberFormat="0" applyBorder="0" applyAlignment="0" applyProtection="0">
      <alignment vertical="center"/>
    </xf>
    <xf numFmtId="43" fontId="13" fillId="0" borderId="0" applyFont="0" applyFill="0" applyBorder="0" applyAlignment="0" applyProtection="0">
      <alignment vertical="center"/>
    </xf>
    <xf numFmtId="0" fontId="71" fillId="9" borderId="0" applyNumberFormat="0" applyBorder="0" applyAlignment="0" applyProtection="0">
      <alignment vertical="center"/>
    </xf>
    <xf numFmtId="0" fontId="66" fillId="8" borderId="0" applyNumberFormat="0" applyBorder="0" applyAlignment="0" applyProtection="0">
      <alignment vertical="center"/>
    </xf>
    <xf numFmtId="0" fontId="13" fillId="0" borderId="0">
      <alignment vertical="center"/>
    </xf>
    <xf numFmtId="0" fontId="13" fillId="0" borderId="0" applyNumberFormat="0" applyFont="0" applyFill="0" applyBorder="0" applyAlignment="0" applyProtection="0"/>
    <xf numFmtId="0" fontId="13" fillId="0" borderId="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0" fontId="72" fillId="0" borderId="0"/>
    <xf numFmtId="0" fontId="0" fillId="6" borderId="0" applyNumberFormat="0" applyBorder="0" applyAlignment="0" applyProtection="0">
      <alignment vertical="center"/>
    </xf>
    <xf numFmtId="0" fontId="69" fillId="11" borderId="0" applyNumberFormat="0" applyBorder="0" applyAlignment="0" applyProtection="0">
      <alignment vertical="center"/>
    </xf>
    <xf numFmtId="0" fontId="0" fillId="18" borderId="0" applyNumberFormat="0" applyBorder="0" applyAlignment="0" applyProtection="0">
      <alignment vertical="center"/>
    </xf>
    <xf numFmtId="0" fontId="13" fillId="0" borderId="0"/>
    <xf numFmtId="0" fontId="13" fillId="0" borderId="0">
      <alignment vertical="center"/>
    </xf>
    <xf numFmtId="0" fontId="0" fillId="16" borderId="0" applyNumberFormat="0" applyBorder="0" applyAlignment="0" applyProtection="0">
      <alignment vertical="center"/>
    </xf>
    <xf numFmtId="0" fontId="13" fillId="0" borderId="0"/>
    <xf numFmtId="0" fontId="67" fillId="9" borderId="0" applyNumberFormat="0" applyBorder="0" applyAlignment="0" applyProtection="0">
      <alignment vertical="center"/>
    </xf>
    <xf numFmtId="0" fontId="73" fillId="9" borderId="0" applyNumberFormat="0" applyBorder="0" applyAlignment="0" applyProtection="0">
      <alignment vertical="center"/>
    </xf>
    <xf numFmtId="0" fontId="69" fillId="17" borderId="0" applyNumberFormat="0" applyBorder="0" applyAlignment="0" applyProtection="0">
      <alignment vertical="center"/>
    </xf>
    <xf numFmtId="0" fontId="13" fillId="0" borderId="0">
      <alignment vertical="center"/>
    </xf>
    <xf numFmtId="0" fontId="13" fillId="0" borderId="0"/>
    <xf numFmtId="43" fontId="13" fillId="0" borderId="0" applyFont="0" applyFill="0" applyBorder="0" applyAlignment="0" applyProtection="0">
      <alignment vertical="center"/>
    </xf>
    <xf numFmtId="0" fontId="0" fillId="12" borderId="0" applyNumberFormat="0" applyBorder="0" applyAlignment="0" applyProtection="0">
      <alignment vertical="center"/>
    </xf>
    <xf numFmtId="0" fontId="66" fillId="8" borderId="0" applyNumberFormat="0" applyBorder="0" applyAlignment="0" applyProtection="0">
      <alignment vertical="center"/>
    </xf>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0" fillId="13" borderId="0" applyNumberFormat="0" applyBorder="0" applyAlignment="0" applyProtection="0">
      <alignment vertical="center"/>
    </xf>
    <xf numFmtId="0" fontId="74" fillId="0" borderId="0"/>
    <xf numFmtId="0" fontId="13" fillId="0" borderId="0">
      <alignment vertical="center"/>
    </xf>
    <xf numFmtId="0" fontId="10" fillId="0" borderId="0"/>
    <xf numFmtId="0" fontId="0" fillId="4" borderId="0" applyNumberFormat="0" applyBorder="0" applyAlignment="0" applyProtection="0">
      <alignment vertical="center"/>
    </xf>
    <xf numFmtId="0" fontId="0" fillId="8" borderId="0" applyNumberFormat="0" applyBorder="0" applyAlignment="0" applyProtection="0">
      <alignment vertical="center"/>
    </xf>
    <xf numFmtId="0" fontId="69" fillId="14" borderId="0" applyNumberFormat="0" applyBorder="0" applyAlignment="0" applyProtection="0">
      <alignment vertical="center"/>
    </xf>
    <xf numFmtId="0" fontId="0" fillId="13" borderId="0" applyNumberFormat="0" applyBorder="0" applyAlignment="0" applyProtection="0">
      <alignment vertical="center"/>
    </xf>
    <xf numFmtId="0" fontId="0" fillId="5" borderId="0" applyNumberFormat="0" applyBorder="0" applyAlignment="0" applyProtection="0">
      <alignment vertical="center"/>
    </xf>
    <xf numFmtId="0" fontId="71" fillId="9" borderId="0" applyNumberFormat="0" applyBorder="0" applyAlignment="0" applyProtection="0">
      <alignment vertical="center"/>
    </xf>
    <xf numFmtId="0" fontId="0" fillId="10" borderId="0" applyNumberFormat="0" applyBorder="0" applyAlignment="0" applyProtection="0">
      <alignment vertical="center"/>
    </xf>
    <xf numFmtId="0" fontId="69" fillId="13" borderId="0" applyNumberFormat="0" applyBorder="0" applyAlignment="0" applyProtection="0">
      <alignment vertical="center"/>
    </xf>
    <xf numFmtId="0" fontId="69" fillId="6"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9" borderId="0" applyNumberFormat="0" applyBorder="0" applyAlignment="0" applyProtection="0">
      <alignment vertical="center"/>
    </xf>
    <xf numFmtId="0" fontId="69" fillId="17" borderId="0" applyNumberFormat="0" applyBorder="0" applyAlignment="0" applyProtection="0">
      <alignment vertical="center"/>
    </xf>
    <xf numFmtId="0" fontId="14" fillId="0" borderId="0" applyNumberFormat="0" applyFill="0" applyBorder="0" applyAlignment="0" applyProtection="0"/>
    <xf numFmtId="0" fontId="14" fillId="0" borderId="0" applyNumberFormat="0" applyFill="0" applyBorder="0" applyAlignment="0" applyProtection="0"/>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75" fillId="20" borderId="0" applyNumberFormat="0" applyBorder="0" applyAlignment="0" applyProtection="0"/>
    <xf numFmtId="0" fontId="13" fillId="0" borderId="0">
      <alignment vertical="center"/>
    </xf>
    <xf numFmtId="0" fontId="67" fillId="21" borderId="0" applyNumberFormat="0" applyBorder="0" applyAlignment="0" applyProtection="0">
      <alignment vertical="center"/>
    </xf>
    <xf numFmtId="0" fontId="67" fillId="21"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74" fillId="0" borderId="0">
      <protection hidden="1"/>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13" fillId="0" borderId="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71" fillId="9" borderId="0" applyNumberFormat="0" applyBorder="0" applyAlignment="0" applyProtection="0">
      <alignment vertical="center"/>
    </xf>
    <xf numFmtId="0" fontId="0" fillId="0" borderId="0">
      <alignment vertical="center"/>
    </xf>
    <xf numFmtId="0" fontId="0" fillId="0" borderId="0">
      <alignment vertical="center"/>
    </xf>
    <xf numFmtId="0" fontId="66"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66" fillId="8" borderId="0" applyNumberFormat="0" applyBorder="0" applyAlignment="0" applyProtection="0">
      <alignment vertical="center"/>
    </xf>
    <xf numFmtId="0" fontId="0" fillId="0" borderId="0">
      <alignment vertical="center"/>
    </xf>
    <xf numFmtId="0" fontId="0" fillId="0" borderId="0">
      <alignment vertical="center"/>
    </xf>
    <xf numFmtId="43" fontId="13"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6"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xf numFmtId="0" fontId="66" fillId="8" borderId="0" applyNumberFormat="0" applyBorder="0" applyAlignment="0" applyProtection="0">
      <alignment vertical="center"/>
    </xf>
    <xf numFmtId="0" fontId="0" fillId="0" borderId="0">
      <alignment vertical="center"/>
    </xf>
    <xf numFmtId="0" fontId="74" fillId="0" borderId="0">
      <protection hidden="1"/>
    </xf>
    <xf numFmtId="0" fontId="13" fillId="0" borderId="0"/>
    <xf numFmtId="0" fontId="13" fillId="0" borderId="0"/>
    <xf numFmtId="0" fontId="13" fillId="0" borderId="0" applyProtection="0"/>
    <xf numFmtId="0" fontId="13" fillId="0" borderId="0"/>
    <xf numFmtId="0" fontId="13" fillId="0" borderId="0"/>
    <xf numFmtId="0" fontId="72" fillId="0" borderId="0"/>
    <xf numFmtId="0" fontId="13" fillId="0" borderId="0"/>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13" fillId="0" borderId="0"/>
    <xf numFmtId="0" fontId="13" fillId="0" borderId="0"/>
    <xf numFmtId="0" fontId="23" fillId="0" borderId="0"/>
    <xf numFmtId="0" fontId="0" fillId="0" borderId="0">
      <alignment vertical="center"/>
    </xf>
    <xf numFmtId="0" fontId="13" fillId="0" borderId="0"/>
    <xf numFmtId="0" fontId="13" fillId="0" borderId="0"/>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76" fillId="8" borderId="0" applyNumberFormat="0" applyBorder="0" applyAlignment="0" applyProtection="0">
      <alignment vertical="center"/>
    </xf>
    <xf numFmtId="0" fontId="76" fillId="8" borderId="0" applyNumberFormat="0" applyBorder="0" applyAlignment="0" applyProtection="0">
      <alignment vertical="center"/>
    </xf>
    <xf numFmtId="0" fontId="76" fillId="8" borderId="0" applyNumberFormat="0" applyBorder="0" applyAlignment="0" applyProtection="0">
      <alignment vertical="center"/>
    </xf>
    <xf numFmtId="0" fontId="76" fillId="8" borderId="0" applyNumberFormat="0" applyBorder="0" applyAlignment="0" applyProtection="0">
      <alignment vertical="center"/>
    </xf>
    <xf numFmtId="0" fontId="76" fillId="8" borderId="0" applyNumberFormat="0" applyBorder="0" applyAlignment="0" applyProtection="0">
      <alignment vertical="center"/>
    </xf>
    <xf numFmtId="0" fontId="76" fillId="8" borderId="0" applyNumberFormat="0" applyBorder="0" applyAlignment="0" applyProtection="0">
      <alignment vertical="center"/>
    </xf>
    <xf numFmtId="0" fontId="76" fillId="8" borderId="0" applyNumberFormat="0" applyBorder="0" applyAlignment="0" applyProtection="0">
      <alignment vertical="center"/>
    </xf>
    <xf numFmtId="0" fontId="76" fillId="8" borderId="0" applyNumberFormat="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0" fontId="72" fillId="0" borderId="0"/>
    <xf numFmtId="0" fontId="69" fillId="7" borderId="0" applyNumberFormat="0" applyBorder="0" applyAlignment="0" applyProtection="0">
      <alignment vertical="center"/>
    </xf>
    <xf numFmtId="0" fontId="69" fillId="16" borderId="0" applyNumberFormat="0" applyBorder="0" applyAlignment="0" applyProtection="0">
      <alignment vertical="center"/>
    </xf>
    <xf numFmtId="0" fontId="69" fillId="19" borderId="0" applyNumberFormat="0" applyBorder="0" applyAlignment="0" applyProtection="0">
      <alignment vertical="center"/>
    </xf>
  </cellStyleXfs>
  <cellXfs count="178">
    <xf numFmtId="0" fontId="0" fillId="0" borderId="0" xfId="0">
      <alignment vertical="center"/>
    </xf>
    <xf numFmtId="0" fontId="0" fillId="0" borderId="0" xfId="0" applyFill="1" applyAlignment="1">
      <alignment vertical="top"/>
    </xf>
    <xf numFmtId="0" fontId="0" fillId="0" borderId="0" xfId="0" applyFill="1">
      <alignment vertical="center"/>
    </xf>
    <xf numFmtId="176" fontId="1" fillId="0" borderId="0" xfId="183" applyNumberFormat="1" applyFont="1" applyFill="1" applyAlignment="1">
      <alignment vertical="top" wrapText="1"/>
    </xf>
    <xf numFmtId="177" fontId="2" fillId="0" borderId="0" xfId="0" applyNumberFormat="1" applyFont="1" applyFill="1" applyAlignment="1">
      <alignment horizontal="center" vertical="center" wrapText="1"/>
    </xf>
    <xf numFmtId="177" fontId="3" fillId="0" borderId="0" xfId="0" applyNumberFormat="1" applyFont="1" applyFill="1" applyAlignment="1">
      <alignment horizontal="center" vertical="center" wrapText="1"/>
    </xf>
    <xf numFmtId="177" fontId="4" fillId="0" borderId="0" xfId="184" applyNumberFormat="1" applyFont="1" applyFill="1" applyAlignment="1">
      <alignment horizontal="right" vertical="center"/>
    </xf>
    <xf numFmtId="176" fontId="5" fillId="0" borderId="1" xfId="183" applyNumberFormat="1" applyFont="1" applyFill="1" applyBorder="1" applyAlignment="1" applyProtection="1">
      <alignment horizontal="center" vertical="center" wrapText="1"/>
      <protection locked="0"/>
    </xf>
    <xf numFmtId="49" fontId="5" fillId="0" borderId="1" xfId="184" applyNumberFormat="1" applyFont="1" applyFill="1" applyBorder="1" applyAlignment="1">
      <alignment horizontal="center" vertical="center"/>
    </xf>
    <xf numFmtId="176" fontId="6" fillId="0" borderId="1" xfId="183" applyNumberFormat="1" applyFont="1" applyFill="1" applyBorder="1" applyAlignment="1" applyProtection="1">
      <alignment horizontal="left" vertical="center" wrapText="1"/>
      <protection locked="0"/>
    </xf>
    <xf numFmtId="43" fontId="7" fillId="0" borderId="1" xfId="1" applyNumberFormat="1" applyFont="1" applyFill="1" applyBorder="1">
      <alignment vertical="center"/>
    </xf>
    <xf numFmtId="176" fontId="8" fillId="0" borderId="1" xfId="183" applyNumberFormat="1" applyFont="1" applyFill="1" applyBorder="1" applyAlignment="1" applyProtection="1">
      <alignment horizontal="left" vertical="center" wrapText="1"/>
      <protection locked="0"/>
    </xf>
    <xf numFmtId="43" fontId="9" fillId="0" borderId="1" xfId="1" applyNumberFormat="1" applyFont="1" applyFill="1" applyBorder="1">
      <alignment vertical="center"/>
    </xf>
    <xf numFmtId="176" fontId="4" fillId="0" borderId="1" xfId="183" applyNumberFormat="1" applyFont="1" applyFill="1" applyBorder="1" applyAlignment="1" applyProtection="1">
      <alignment horizontal="left" vertical="center" wrapText="1"/>
      <protection locked="0"/>
    </xf>
    <xf numFmtId="43" fontId="10" fillId="0" borderId="1" xfId="1" applyNumberFormat="1" applyFont="1" applyFill="1" applyBorder="1">
      <alignment vertical="center"/>
    </xf>
    <xf numFmtId="176" fontId="11" fillId="0" borderId="0" xfId="183" applyNumberFormat="1" applyFont="1" applyFill="1" applyBorder="1" applyAlignment="1" applyProtection="1">
      <alignment horizontal="left" vertical="center" wrapText="1"/>
      <protection locked="0"/>
    </xf>
    <xf numFmtId="0" fontId="12" fillId="0" borderId="0" xfId="184" applyFont="1" applyFill="1" applyAlignment="1">
      <alignment vertical="top" wrapText="1"/>
    </xf>
    <xf numFmtId="0" fontId="13" fillId="0" borderId="0" xfId="184" applyFont="1" applyFill="1" applyAlignment="1">
      <alignment wrapText="1"/>
    </xf>
    <xf numFmtId="0" fontId="14" fillId="0" borderId="0" xfId="184" applyFont="1" applyFill="1" applyAlignment="1">
      <alignment wrapText="1"/>
    </xf>
    <xf numFmtId="0" fontId="13" fillId="0" borderId="0" xfId="184" applyFont="1" applyAlignment="1">
      <alignment wrapText="1"/>
    </xf>
    <xf numFmtId="43" fontId="13" fillId="0" borderId="0" xfId="1" applyNumberFormat="1" applyFont="1" applyFill="1" applyAlignment="1">
      <alignment wrapText="1"/>
    </xf>
    <xf numFmtId="177" fontId="15" fillId="0" borderId="0" xfId="166" applyNumberFormat="1" applyFont="1" applyFill="1" applyBorder="1" applyAlignment="1">
      <alignment horizontal="left" vertical="top" wrapText="1"/>
    </xf>
    <xf numFmtId="177" fontId="16" fillId="0" borderId="0" xfId="166" applyNumberFormat="1" applyFont="1" applyFill="1" applyBorder="1" applyAlignment="1">
      <alignment horizontal="left" vertical="top" wrapText="1"/>
    </xf>
    <xf numFmtId="0" fontId="17" fillId="0" borderId="0" xfId="107" applyFont="1" applyFill="1" applyBorder="1" applyAlignment="1" applyProtection="1">
      <alignment vertical="center" wrapText="1"/>
    </xf>
    <xf numFmtId="43" fontId="18" fillId="0" borderId="0" xfId="1" applyNumberFormat="1" applyFont="1" applyFill="1" applyBorder="1" applyAlignment="1" applyProtection="1">
      <alignment horizontal="right" vertical="center" wrapText="1"/>
    </xf>
    <xf numFmtId="49" fontId="19" fillId="0" borderId="2" xfId="107" applyNumberFormat="1" applyFont="1" applyFill="1" applyBorder="1" applyAlignment="1" applyProtection="1">
      <alignment horizontal="center" vertical="center" wrapText="1"/>
    </xf>
    <xf numFmtId="43" fontId="19" fillId="0" borderId="1" xfId="1" applyNumberFormat="1" applyFont="1" applyFill="1" applyBorder="1" applyAlignment="1" applyProtection="1">
      <alignment horizontal="center" vertical="center" wrapText="1"/>
    </xf>
    <xf numFmtId="0" fontId="7" fillId="0" borderId="2" xfId="107" applyFont="1" applyFill="1" applyBorder="1" applyAlignment="1" applyProtection="1">
      <alignment horizontal="center" vertical="center" wrapText="1"/>
    </xf>
    <xf numFmtId="49" fontId="20" fillId="0" borderId="2" xfId="107" applyNumberFormat="1" applyFont="1" applyFill="1" applyBorder="1" applyAlignment="1" applyProtection="1">
      <alignment horizontal="center" vertical="center" wrapText="1"/>
    </xf>
    <xf numFmtId="43" fontId="7" fillId="0" borderId="1" xfId="1" applyNumberFormat="1" applyFont="1" applyFill="1" applyBorder="1" applyAlignment="1">
      <alignment horizontal="right" vertical="center" wrapText="1"/>
    </xf>
    <xf numFmtId="0" fontId="9" fillId="0" borderId="1" xfId="0" applyNumberFormat="1" applyFont="1" applyFill="1" applyBorder="1" applyAlignment="1">
      <alignment horizontal="left" vertical="center" wrapText="1"/>
    </xf>
    <xf numFmtId="49" fontId="4" fillId="0" borderId="3" xfId="184" applyNumberFormat="1" applyFont="1" applyFill="1" applyBorder="1" applyAlignment="1">
      <alignment horizontal="left" vertical="center" wrapText="1"/>
    </xf>
    <xf numFmtId="43" fontId="9" fillId="0" borderId="1" xfId="1" applyNumberFormat="1" applyFont="1" applyFill="1" applyBorder="1" applyAlignment="1">
      <alignment horizontal="right" vertical="center" wrapText="1"/>
    </xf>
    <xf numFmtId="0" fontId="7" fillId="0" borderId="1" xfId="0" applyNumberFormat="1" applyFont="1" applyFill="1" applyBorder="1" applyAlignment="1">
      <alignment horizontal="left" vertical="center" wrapText="1"/>
    </xf>
    <xf numFmtId="49" fontId="21" fillId="0" borderId="2" xfId="184" applyNumberFormat="1" applyFont="1" applyFill="1" applyBorder="1" applyAlignment="1">
      <alignment horizontal="left" vertical="center" wrapText="1"/>
    </xf>
    <xf numFmtId="3" fontId="14" fillId="0" borderId="0" xfId="184" applyNumberFormat="1" applyFont="1" applyFill="1" applyAlignment="1">
      <alignment wrapText="1"/>
    </xf>
    <xf numFmtId="49" fontId="4" fillId="0" borderId="2" xfId="184" applyNumberFormat="1" applyFont="1" applyFill="1" applyBorder="1" applyAlignment="1">
      <alignment horizontal="left" vertical="center" wrapText="1"/>
    </xf>
    <xf numFmtId="49" fontId="22" fillId="0" borderId="2" xfId="184" applyNumberFormat="1" applyFont="1" applyFill="1" applyBorder="1" applyAlignment="1">
      <alignment horizontal="left" vertical="center" wrapText="1"/>
    </xf>
    <xf numFmtId="176" fontId="23" fillId="0" borderId="0" xfId="183" applyNumberFormat="1" applyFont="1" applyAlignment="1">
      <alignment vertical="center" wrapText="1"/>
    </xf>
    <xf numFmtId="43" fontId="13" fillId="0" borderId="0" xfId="1" applyNumberFormat="1" applyFont="1" applyAlignment="1">
      <alignment wrapText="1"/>
    </xf>
    <xf numFmtId="0" fontId="24" fillId="0" borderId="0" xfId="0" applyFont="1" applyFill="1" applyAlignment="1">
      <alignment vertical="center" wrapText="1"/>
    </xf>
    <xf numFmtId="0" fontId="23" fillId="0" borderId="0" xfId="0" applyFont="1" applyFill="1" applyAlignment="1">
      <alignment vertical="center" wrapText="1"/>
    </xf>
    <xf numFmtId="0" fontId="0" fillId="0" borderId="0" xfId="0" applyAlignment="1">
      <alignment vertical="top"/>
    </xf>
    <xf numFmtId="0" fontId="25" fillId="0" borderId="0" xfId="0" applyFont="1">
      <alignment vertical="center"/>
    </xf>
    <xf numFmtId="176" fontId="1" fillId="0" borderId="0" xfId="183" applyNumberFormat="1" applyFont="1" applyFill="1" applyAlignment="1">
      <alignment horizontal="left" vertical="top" wrapText="1"/>
    </xf>
    <xf numFmtId="176" fontId="26" fillId="0" borderId="0" xfId="183" applyNumberFormat="1" applyFont="1" applyFill="1" applyAlignment="1">
      <alignment horizontal="left" vertical="top" wrapText="1"/>
    </xf>
    <xf numFmtId="177" fontId="27" fillId="0" borderId="0" xfId="0" applyNumberFormat="1" applyFont="1" applyFill="1" applyAlignment="1">
      <alignment horizontal="center" vertical="center" wrapText="1"/>
    </xf>
    <xf numFmtId="177" fontId="28" fillId="0" borderId="0" xfId="0" applyNumberFormat="1" applyFont="1" applyFill="1" applyAlignment="1">
      <alignment horizontal="center" vertical="center" wrapText="1"/>
    </xf>
    <xf numFmtId="176" fontId="29" fillId="0" borderId="1" xfId="183" applyNumberFormat="1" applyFont="1" applyFill="1" applyBorder="1" applyAlignment="1" applyProtection="1">
      <alignment horizontal="left" vertical="center" wrapText="1"/>
      <protection locked="0"/>
    </xf>
    <xf numFmtId="43" fontId="7" fillId="0" borderId="1" xfId="1" applyNumberFormat="1" applyFont="1" applyFill="1" applyBorder="1" applyAlignment="1">
      <alignment horizontal="right" vertical="center"/>
    </xf>
    <xf numFmtId="176" fontId="30" fillId="0" borderId="1" xfId="183" applyNumberFormat="1" applyFont="1" applyFill="1" applyBorder="1" applyAlignment="1" applyProtection="1">
      <alignment horizontal="left" vertical="center" wrapText="1"/>
      <protection locked="0"/>
    </xf>
    <xf numFmtId="43" fontId="31" fillId="0" borderId="1" xfId="1" applyNumberFormat="1" applyFont="1" applyFill="1" applyBorder="1" applyAlignment="1">
      <alignment horizontal="right" vertical="center"/>
    </xf>
    <xf numFmtId="176" fontId="32" fillId="0" borderId="1" xfId="183" applyNumberFormat="1" applyFont="1" applyFill="1" applyBorder="1" applyAlignment="1" applyProtection="1">
      <alignment horizontal="left" vertical="center" wrapText="1"/>
      <protection locked="0"/>
    </xf>
    <xf numFmtId="43" fontId="9" fillId="0" borderId="1" xfId="1" applyNumberFormat="1" applyFont="1" applyFill="1" applyBorder="1" applyAlignment="1">
      <alignment horizontal="right" vertical="center"/>
    </xf>
    <xf numFmtId="176" fontId="33" fillId="0" borderId="1" xfId="183" applyNumberFormat="1" applyFont="1" applyFill="1" applyBorder="1" applyAlignment="1" applyProtection="1">
      <alignment horizontal="left" vertical="center" wrapText="1"/>
      <protection locked="0"/>
    </xf>
    <xf numFmtId="176" fontId="34" fillId="0" borderId="1" xfId="183" applyNumberFormat="1" applyFont="1" applyFill="1" applyBorder="1" applyAlignment="1" applyProtection="1">
      <alignment horizontal="left" vertical="center" wrapText="1"/>
      <protection locked="0"/>
    </xf>
    <xf numFmtId="176" fontId="5" fillId="0" borderId="1" xfId="183" applyNumberFormat="1" applyFont="1" applyFill="1" applyBorder="1" applyAlignment="1" applyProtection="1">
      <alignment horizontal="left" vertical="center" wrapText="1"/>
      <protection locked="0"/>
    </xf>
    <xf numFmtId="43" fontId="35" fillId="0" borderId="1" xfId="1" applyNumberFormat="1" applyFont="1" applyFill="1" applyBorder="1" applyAlignment="1">
      <alignment horizontal="right" vertical="center"/>
    </xf>
    <xf numFmtId="176" fontId="29" fillId="0" borderId="1" xfId="183" applyNumberFormat="1" applyFont="1" applyFill="1" applyBorder="1" applyAlignment="1" applyProtection="1">
      <alignment horizontal="center" vertical="center"/>
      <protection locked="0"/>
    </xf>
    <xf numFmtId="0" fontId="13" fillId="0" borderId="0" xfId="184" applyFont="1" applyFill="1" applyAlignment="1">
      <alignment horizontal="right"/>
    </xf>
    <xf numFmtId="176" fontId="13" fillId="0" borderId="0" xfId="183" applyNumberFormat="1" applyFill="1" applyAlignment="1">
      <alignment wrapText="1"/>
    </xf>
    <xf numFmtId="176" fontId="13" fillId="0" borderId="0" xfId="183" applyNumberFormat="1" applyFill="1"/>
    <xf numFmtId="0" fontId="13" fillId="0" borderId="0" xfId="184" applyFont="1" applyFill="1"/>
    <xf numFmtId="176" fontId="36" fillId="0" borderId="0" xfId="183" applyNumberFormat="1" applyFont="1" applyFill="1" applyBorder="1" applyAlignment="1" applyProtection="1">
      <alignment horizontal="right" vertical="center" wrapText="1"/>
      <protection locked="0"/>
    </xf>
    <xf numFmtId="0" fontId="5" fillId="0" borderId="1" xfId="182" applyFont="1" applyFill="1" applyBorder="1" applyAlignment="1">
      <alignment horizontal="center" vertical="center"/>
    </xf>
    <xf numFmtId="176" fontId="5" fillId="0" borderId="1" xfId="183" applyNumberFormat="1" applyFont="1" applyFill="1" applyBorder="1" applyAlignment="1" applyProtection="1">
      <alignment horizontal="center" vertical="center" wrapText="1" shrinkToFit="1"/>
      <protection locked="0"/>
    </xf>
    <xf numFmtId="176" fontId="29" fillId="0" borderId="1" xfId="183" applyNumberFormat="1" applyFont="1" applyFill="1" applyBorder="1" applyAlignment="1" applyProtection="1">
      <alignment horizontal="left" vertical="center"/>
      <protection locked="0"/>
    </xf>
    <xf numFmtId="43" fontId="7" fillId="0" borderId="1" xfId="1" applyNumberFormat="1" applyFont="1" applyFill="1" applyBorder="1" applyAlignment="1">
      <alignment vertical="center"/>
    </xf>
    <xf numFmtId="176" fontId="8" fillId="0" borderId="1" xfId="183" applyNumberFormat="1" applyFont="1" applyFill="1" applyBorder="1" applyAlignment="1" applyProtection="1">
      <alignment horizontal="left" vertical="center"/>
      <protection locked="0"/>
    </xf>
    <xf numFmtId="43" fontId="9" fillId="0" borderId="1" xfId="1" applyNumberFormat="1" applyFont="1" applyFill="1" applyBorder="1" applyAlignment="1">
      <alignment vertical="center"/>
    </xf>
    <xf numFmtId="176" fontId="10" fillId="0" borderId="1" xfId="185" applyNumberFormat="1" applyFont="1" applyFill="1" applyBorder="1" applyAlignment="1" applyProtection="1">
      <alignment horizontal="left" vertical="center"/>
      <protection locked="0"/>
    </xf>
    <xf numFmtId="176" fontId="4" fillId="0" borderId="1" xfId="183" applyNumberFormat="1" applyFont="1" applyFill="1" applyBorder="1" applyAlignment="1" applyProtection="1">
      <alignment horizontal="left" vertical="center"/>
      <protection locked="0"/>
    </xf>
    <xf numFmtId="176" fontId="37" fillId="0" borderId="1" xfId="183" applyNumberFormat="1" applyFont="1" applyFill="1" applyBorder="1" applyAlignment="1" applyProtection="1">
      <alignment horizontal="center" vertical="center"/>
      <protection locked="0"/>
    </xf>
    <xf numFmtId="176" fontId="20" fillId="0" borderId="1" xfId="183" applyNumberFormat="1" applyFont="1" applyFill="1" applyBorder="1" applyAlignment="1" applyProtection="1">
      <alignment horizontal="center" vertical="center"/>
      <protection locked="0"/>
    </xf>
    <xf numFmtId="176" fontId="18" fillId="0" borderId="0" xfId="183" applyNumberFormat="1" applyFont="1" applyFill="1" applyAlignment="1">
      <alignment vertical="center" wrapText="1"/>
    </xf>
    <xf numFmtId="178" fontId="13" fillId="0" borderId="0" xfId="183" applyNumberFormat="1" applyFill="1"/>
    <xf numFmtId="0" fontId="13" fillId="0" borderId="0" xfId="184" applyFont="1" applyFill="1" applyAlignment="1">
      <alignment vertical="top"/>
    </xf>
    <xf numFmtId="0" fontId="0" fillId="0" borderId="0" xfId="0" applyAlignment="1">
      <alignment horizontal="right" vertical="center"/>
    </xf>
    <xf numFmtId="176" fontId="1" fillId="0" borderId="0" xfId="183" applyNumberFormat="1" applyFont="1" applyAlignment="1">
      <alignment vertical="top" wrapText="1"/>
    </xf>
    <xf numFmtId="0" fontId="38" fillId="0" borderId="0" xfId="187" applyNumberFormat="1" applyFont="1" applyFill="1" applyAlignment="1" applyProtection="1">
      <alignment wrapText="1"/>
    </xf>
    <xf numFmtId="0" fontId="18" fillId="0" borderId="4" xfId="187" applyNumberFormat="1" applyFont="1" applyFill="1" applyBorder="1" applyAlignment="1" applyProtection="1">
      <alignment horizontal="right" vertical="center"/>
    </xf>
    <xf numFmtId="0" fontId="39" fillId="0" borderId="1" xfId="187" applyNumberFormat="1" applyFont="1" applyFill="1" applyBorder="1" applyAlignment="1" applyProtection="1">
      <alignment horizontal="center" vertical="center"/>
    </xf>
    <xf numFmtId="38" fontId="39" fillId="0" borderId="1" xfId="187" applyNumberFormat="1" applyFont="1" applyFill="1" applyBorder="1" applyAlignment="1" applyProtection="1">
      <alignment horizontal="center" vertical="center"/>
    </xf>
    <xf numFmtId="0" fontId="29" fillId="0" borderId="1" xfId="188" applyFont="1" applyFill="1" applyBorder="1" applyAlignment="1">
      <alignment horizontal="left" vertical="center"/>
    </xf>
    <xf numFmtId="43" fontId="40" fillId="0" borderId="1" xfId="1" applyNumberFormat="1" applyFont="1" applyFill="1" applyBorder="1" applyAlignment="1" applyProtection="1">
      <alignment horizontal="right" vertical="center"/>
    </xf>
    <xf numFmtId="0" fontId="0" fillId="0" borderId="0" xfId="0" applyFont="1" applyFill="1" applyAlignment="1">
      <alignment vertical="center"/>
    </xf>
    <xf numFmtId="0" fontId="18" fillId="0" borderId="1" xfId="188" applyFont="1" applyFill="1" applyBorder="1" applyAlignment="1">
      <alignment horizontal="left" vertical="center"/>
    </xf>
    <xf numFmtId="43" fontId="10" fillId="0" borderId="1" xfId="1" applyNumberFormat="1" applyFont="1" applyFill="1" applyBorder="1" applyAlignment="1" applyProtection="1">
      <alignment horizontal="right" vertical="center"/>
      <protection locked="0"/>
    </xf>
    <xf numFmtId="0" fontId="4" fillId="0" borderId="1" xfId="0" applyFont="1" applyBorder="1">
      <alignment vertical="center"/>
    </xf>
    <xf numFmtId="0" fontId="12" fillId="0" borderId="0" xfId="187" applyFont="1" applyFill="1" applyAlignment="1">
      <alignment vertical="top"/>
    </xf>
    <xf numFmtId="0" fontId="13" fillId="0" borderId="0" xfId="187" applyFill="1"/>
    <xf numFmtId="0" fontId="13" fillId="0" borderId="0" xfId="187" applyFill="1" applyAlignment="1">
      <alignment vertical="center"/>
    </xf>
    <xf numFmtId="0" fontId="10" fillId="0" borderId="0" xfId="187" applyNumberFormat="1" applyFont="1" applyFill="1" applyAlignment="1" applyProtection="1"/>
    <xf numFmtId="0" fontId="10" fillId="0" borderId="0" xfId="187" applyFont="1" applyFill="1"/>
    <xf numFmtId="0" fontId="41" fillId="0" borderId="0" xfId="187" applyFont="1" applyFill="1" applyAlignment="1">
      <alignment vertical="top"/>
    </xf>
    <xf numFmtId="0" fontId="42" fillId="0" borderId="4" xfId="187" applyNumberFormat="1" applyFont="1" applyFill="1" applyBorder="1" applyAlignment="1" applyProtection="1">
      <alignment vertical="center"/>
    </xf>
    <xf numFmtId="0" fontId="23" fillId="0" borderId="4" xfId="187" applyNumberFormat="1" applyFont="1" applyFill="1" applyBorder="1" applyAlignment="1" applyProtection="1">
      <alignment vertical="center"/>
    </xf>
    <xf numFmtId="0" fontId="18" fillId="0" borderId="0" xfId="187" applyNumberFormat="1" applyFont="1" applyFill="1" applyAlignment="1" applyProtection="1">
      <alignment horizontal="right" vertical="center"/>
    </xf>
    <xf numFmtId="0" fontId="39" fillId="0" borderId="2" xfId="187" applyNumberFormat="1" applyFont="1" applyFill="1" applyBorder="1" applyAlignment="1" applyProtection="1">
      <alignment horizontal="center" vertical="center"/>
    </xf>
    <xf numFmtId="0" fontId="39" fillId="0" borderId="5" xfId="187" applyNumberFormat="1" applyFont="1" applyFill="1" applyBorder="1" applyAlignment="1" applyProtection="1">
      <alignment horizontal="center" vertical="center"/>
    </xf>
    <xf numFmtId="0" fontId="39" fillId="0" borderId="0" xfId="187" applyNumberFormat="1" applyFont="1" applyFill="1" applyAlignment="1" applyProtection="1">
      <alignment horizontal="center" vertical="center"/>
    </xf>
    <xf numFmtId="0" fontId="39" fillId="0" borderId="6" xfId="187" applyNumberFormat="1" applyFont="1" applyFill="1" applyBorder="1" applyAlignment="1" applyProtection="1">
      <alignment horizontal="center" vertical="center"/>
    </xf>
    <xf numFmtId="43" fontId="40" fillId="0" borderId="0" xfId="1" applyNumberFormat="1" applyFont="1" applyFill="1" applyAlignment="1" applyProtection="1">
      <alignment horizontal="right" vertical="center"/>
    </xf>
    <xf numFmtId="0" fontId="7" fillId="0" borderId="1" xfId="188" applyFont="1" applyFill="1" applyBorder="1" applyAlignment="1">
      <alignment horizontal="left" vertical="center"/>
    </xf>
    <xf numFmtId="0" fontId="21" fillId="0" borderId="1" xfId="188" applyFont="1" applyFill="1" applyBorder="1" applyAlignment="1">
      <alignment horizontal="left" vertical="center"/>
    </xf>
    <xf numFmtId="0" fontId="10" fillId="0" borderId="1" xfId="188" applyFont="1" applyFill="1" applyBorder="1" applyAlignment="1">
      <alignment horizontal="center" vertical="center"/>
    </xf>
    <xf numFmtId="43" fontId="10" fillId="0" borderId="1" xfId="1" applyNumberFormat="1" applyFont="1" applyFill="1" applyBorder="1" applyAlignment="1" applyProtection="1">
      <alignment horizontal="right" vertical="center"/>
    </xf>
    <xf numFmtId="43" fontId="43" fillId="0" borderId="0" xfId="1" applyNumberFormat="1" applyFont="1" applyFill="1" applyAlignment="1" applyProtection="1">
      <alignment horizontal="right" vertical="center"/>
      <protection locked="0"/>
    </xf>
    <xf numFmtId="0" fontId="22" fillId="0" borderId="1" xfId="188" applyFont="1" applyFill="1" applyBorder="1" applyAlignment="1">
      <alignment horizontal="left" vertical="center"/>
    </xf>
    <xf numFmtId="0" fontId="44" fillId="0" borderId="1" xfId="188" applyFont="1" applyFill="1" applyBorder="1" applyAlignment="1">
      <alignment horizontal="center" vertical="center"/>
    </xf>
    <xf numFmtId="0" fontId="35" fillId="0" borderId="1" xfId="188" applyFont="1" applyFill="1" applyBorder="1" applyAlignment="1">
      <alignment horizontal="left" vertical="center"/>
    </xf>
    <xf numFmtId="0" fontId="0" fillId="0" borderId="0" xfId="0" applyFont="1" applyFill="1" applyAlignment="1">
      <alignment vertical="top"/>
    </xf>
    <xf numFmtId="0" fontId="0" fillId="0" borderId="0" xfId="0" applyFont="1" applyFill="1" applyAlignment="1">
      <alignment horizontal="center" vertical="center"/>
    </xf>
    <xf numFmtId="0" fontId="11" fillId="0" borderId="0" xfId="0" applyFont="1" applyFill="1" applyAlignment="1">
      <alignment vertical="center"/>
    </xf>
    <xf numFmtId="0" fontId="45" fillId="0" borderId="0" xfId="0" applyFont="1" applyFill="1" applyAlignment="1">
      <alignment vertical="center"/>
    </xf>
    <xf numFmtId="0" fontId="37" fillId="0" borderId="0" xfId="0" applyFont="1" applyFill="1" applyAlignment="1">
      <alignment vertical="center"/>
    </xf>
    <xf numFmtId="49" fontId="0" fillId="0" borderId="0" xfId="0" applyNumberFormat="1" applyFont="1" applyFill="1" applyAlignment="1">
      <alignment vertical="center"/>
    </xf>
    <xf numFmtId="0" fontId="0" fillId="0" borderId="0" xfId="0" applyFont="1" applyFill="1" applyAlignment="1">
      <alignment vertical="center" wrapText="1"/>
    </xf>
    <xf numFmtId="43" fontId="0" fillId="0" borderId="0" xfId="0" applyNumberFormat="1" applyFont="1" applyFill="1" applyAlignment="1">
      <alignment vertical="center" wrapText="1"/>
    </xf>
    <xf numFmtId="43" fontId="46" fillId="0" borderId="0" xfId="1" applyNumberFormat="1" applyFont="1" applyFill="1">
      <alignment vertical="center"/>
    </xf>
    <xf numFmtId="49" fontId="15" fillId="0" borderId="0" xfId="0" applyNumberFormat="1" applyFont="1" applyFill="1" applyAlignment="1">
      <alignment vertical="top"/>
    </xf>
    <xf numFmtId="0" fontId="0" fillId="0" borderId="0" xfId="0" applyFont="1" applyFill="1" applyAlignment="1">
      <alignment vertical="top" wrapText="1"/>
    </xf>
    <xf numFmtId="43" fontId="0" fillId="0" borderId="0" xfId="0" applyNumberFormat="1" applyFont="1" applyFill="1" applyAlignment="1">
      <alignment vertical="top" wrapText="1"/>
    </xf>
    <xf numFmtId="43" fontId="46" fillId="0" borderId="0" xfId="1" applyNumberFormat="1" applyFont="1" applyFill="1" applyAlignment="1">
      <alignment vertical="top"/>
    </xf>
    <xf numFmtId="49" fontId="3" fillId="0" borderId="0" xfId="0" applyNumberFormat="1" applyFont="1" applyFill="1" applyAlignment="1">
      <alignment horizontal="center" vertical="center" wrapText="1"/>
    </xf>
    <xf numFmtId="43" fontId="28" fillId="0" borderId="0" xfId="0" applyNumberFormat="1" applyFont="1" applyFill="1" applyAlignment="1">
      <alignment horizontal="center" vertical="center" wrapText="1"/>
    </xf>
    <xf numFmtId="43" fontId="28" fillId="0" borderId="0" xfId="1" applyNumberFormat="1" applyFont="1" applyFill="1" applyAlignment="1">
      <alignment horizontal="center" vertical="center" wrapText="1"/>
    </xf>
    <xf numFmtId="49" fontId="33" fillId="0" borderId="0" xfId="0" applyNumberFormat="1" applyFont="1" applyFill="1" applyAlignment="1">
      <alignment vertical="center"/>
    </xf>
    <xf numFmtId="0" fontId="33" fillId="0" borderId="0" xfId="0" applyFont="1" applyFill="1" applyAlignment="1">
      <alignment vertical="center" wrapText="1"/>
    </xf>
    <xf numFmtId="43" fontId="18" fillId="0" borderId="0" xfId="1" applyNumberFormat="1" applyFont="1" applyFill="1" applyAlignment="1">
      <alignment horizontal="right" vertical="center"/>
    </xf>
    <xf numFmtId="49"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43" fontId="1" fillId="0" borderId="1" xfId="1"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3" fontId="47" fillId="0" borderId="1" xfId="1" applyNumberFormat="1" applyFont="1" applyFill="1" applyBorder="1" applyAlignment="1">
      <alignment horizontal="center" vertical="center"/>
    </xf>
    <xf numFmtId="43" fontId="40" fillId="0" borderId="1" xfId="1" applyNumberFormat="1" applyFont="1" applyFill="1" applyBorder="1" applyAlignment="1">
      <alignment vertical="center"/>
    </xf>
    <xf numFmtId="0" fontId="33" fillId="0" borderId="7" xfId="0" applyFont="1" applyFill="1" applyBorder="1" applyAlignment="1">
      <alignment horizontal="center" vertical="center" wrapText="1"/>
    </xf>
    <xf numFmtId="43" fontId="40" fillId="0" borderId="1" xfId="1" applyNumberFormat="1" applyFont="1" applyFill="1" applyBorder="1" applyAlignment="1">
      <alignment horizontal="right" vertical="center"/>
    </xf>
    <xf numFmtId="0" fontId="7" fillId="0" borderId="1" xfId="0" applyNumberFormat="1" applyFont="1" applyFill="1" applyBorder="1" applyAlignment="1">
      <alignment horizontal="left" vertical="center"/>
    </xf>
    <xf numFmtId="0" fontId="21" fillId="0" borderId="1" xfId="0" applyFont="1" applyFill="1" applyBorder="1" applyAlignment="1">
      <alignment vertical="center" wrapText="1"/>
    </xf>
    <xf numFmtId="43" fontId="21" fillId="0" borderId="1" xfId="0" applyNumberFormat="1" applyFont="1" applyFill="1" applyBorder="1" applyAlignment="1">
      <alignment vertical="center" wrapText="1"/>
    </xf>
    <xf numFmtId="0" fontId="9" fillId="0" borderId="1" xfId="0" applyNumberFormat="1" applyFont="1" applyFill="1" applyBorder="1" applyAlignment="1">
      <alignment horizontal="left" vertical="center"/>
    </xf>
    <xf numFmtId="0" fontId="4" fillId="0" borderId="1" xfId="0" applyFont="1" applyFill="1" applyBorder="1" applyAlignment="1">
      <alignment vertical="center" wrapText="1"/>
    </xf>
    <xf numFmtId="43" fontId="10" fillId="0" borderId="1" xfId="1" applyNumberFormat="1" applyFont="1" applyFill="1" applyBorder="1" applyAlignment="1">
      <alignment vertical="center"/>
    </xf>
    <xf numFmtId="43" fontId="40" fillId="2" borderId="1" xfId="1" applyNumberFormat="1" applyFont="1" applyFill="1" applyBorder="1" applyAlignment="1">
      <alignment horizontal="right" vertical="center"/>
    </xf>
    <xf numFmtId="49" fontId="9" fillId="0" borderId="1" xfId="0" applyNumberFormat="1" applyFont="1" applyFill="1" applyBorder="1" applyAlignment="1">
      <alignment horizontal="left" vertical="center"/>
    </xf>
    <xf numFmtId="43" fontId="40" fillId="3" borderId="1" xfId="1" applyNumberFormat="1" applyFont="1" applyFill="1" applyBorder="1" applyAlignment="1">
      <alignment horizontal="right" vertical="center"/>
    </xf>
    <xf numFmtId="43" fontId="4" fillId="2" borderId="1" xfId="0" applyNumberFormat="1" applyFont="1" applyFill="1" applyBorder="1" applyAlignment="1">
      <alignment vertical="center" wrapText="1"/>
    </xf>
    <xf numFmtId="43" fontId="4" fillId="0" borderId="1" xfId="0" applyNumberFormat="1" applyFont="1" applyFill="1" applyBorder="1" applyAlignment="1">
      <alignment vertical="center" wrapText="1"/>
    </xf>
    <xf numFmtId="0" fontId="48" fillId="0" borderId="0" xfId="0" applyFont="1" applyFill="1" applyAlignment="1">
      <alignment vertical="top"/>
    </xf>
    <xf numFmtId="0" fontId="0" fillId="0" borderId="0" xfId="0" applyFill="1" applyAlignment="1">
      <alignment horizontal="right" vertical="center"/>
    </xf>
    <xf numFmtId="176" fontId="13" fillId="0" borderId="0" xfId="183" applyNumberFormat="1" applyFont="1" applyFill="1" applyAlignment="1">
      <alignment wrapText="1"/>
    </xf>
    <xf numFmtId="176" fontId="13" fillId="0" borderId="0" xfId="183" applyNumberFormat="1" applyFont="1" applyFill="1"/>
    <xf numFmtId="176" fontId="12" fillId="0" borderId="0" xfId="183" applyNumberFormat="1" applyFont="1" applyFill="1" applyAlignment="1">
      <alignment vertical="top"/>
    </xf>
    <xf numFmtId="177" fontId="49" fillId="0" borderId="0" xfId="0" applyNumberFormat="1" applyFont="1" applyFill="1" applyAlignment="1">
      <alignment horizontal="center" vertical="center" wrapText="1"/>
    </xf>
    <xf numFmtId="177" fontId="50" fillId="0" borderId="0" xfId="184" applyNumberFormat="1" applyFont="1" applyFill="1" applyAlignment="1">
      <alignment horizontal="right" vertical="center" wrapText="1"/>
    </xf>
    <xf numFmtId="177" fontId="18" fillId="0" borderId="0" xfId="184" applyNumberFormat="1" applyFont="1" applyFill="1" applyAlignment="1">
      <alignment horizontal="right" vertical="center"/>
    </xf>
    <xf numFmtId="176" fontId="39" fillId="0" borderId="1" xfId="183" applyNumberFormat="1" applyFont="1" applyFill="1" applyBorder="1" applyAlignment="1" applyProtection="1">
      <alignment horizontal="center" vertical="center" wrapText="1" shrinkToFit="1"/>
      <protection locked="0"/>
    </xf>
    <xf numFmtId="176" fontId="8" fillId="0" borderId="2" xfId="183" applyNumberFormat="1" applyFont="1" applyFill="1" applyBorder="1" applyAlignment="1" applyProtection="1">
      <alignment horizontal="left" vertical="center" wrapText="1"/>
      <protection locked="0"/>
    </xf>
    <xf numFmtId="10" fontId="0" fillId="0" borderId="0" xfId="3" applyNumberFormat="1" applyFill="1">
      <alignment vertical="center"/>
    </xf>
    <xf numFmtId="176" fontId="33" fillId="0" borderId="2" xfId="183" applyNumberFormat="1" applyFont="1" applyFill="1" applyBorder="1" applyAlignment="1" applyProtection="1">
      <alignment horizontal="left" vertical="center" wrapText="1"/>
      <protection locked="0"/>
    </xf>
    <xf numFmtId="176" fontId="26" fillId="0" borderId="2" xfId="175" applyNumberFormat="1" applyFont="1" applyFill="1" applyBorder="1" applyAlignment="1" applyProtection="1">
      <alignment vertical="center" wrapText="1"/>
      <protection locked="0"/>
    </xf>
    <xf numFmtId="43" fontId="0" fillId="0" borderId="0" xfId="0" applyNumberFormat="1" applyFill="1">
      <alignment vertical="center"/>
    </xf>
    <xf numFmtId="176" fontId="29" fillId="0" borderId="2" xfId="183" applyNumberFormat="1" applyFont="1" applyFill="1" applyBorder="1" applyAlignment="1" applyProtection="1">
      <alignment horizontal="left" vertical="center" wrapText="1"/>
      <protection locked="0"/>
    </xf>
    <xf numFmtId="178" fontId="9" fillId="0" borderId="1" xfId="1" applyNumberFormat="1" applyFont="1" applyFill="1" applyBorder="1" applyAlignment="1">
      <alignment vertical="center"/>
    </xf>
    <xf numFmtId="176" fontId="20" fillId="0" borderId="2" xfId="183" applyNumberFormat="1" applyFont="1" applyFill="1" applyBorder="1" applyAlignment="1" applyProtection="1">
      <alignment horizontal="center" vertical="center" wrapText="1"/>
      <protection locked="0"/>
    </xf>
    <xf numFmtId="178" fontId="13" fillId="0" borderId="0" xfId="183" applyNumberFormat="1" applyFont="1" applyFill="1"/>
    <xf numFmtId="176" fontId="13" fillId="0" borderId="0" xfId="183" applyNumberFormat="1" applyFill="1" applyAlignment="1">
      <alignment vertical="top"/>
    </xf>
    <xf numFmtId="177" fontId="51" fillId="0" borderId="0" xfId="0" applyNumberFormat="1" applyFont="1" applyFill="1" applyAlignment="1">
      <alignment horizontal="center" vertical="center" wrapText="1"/>
    </xf>
    <xf numFmtId="176" fontId="36" fillId="0" borderId="0" xfId="183" applyNumberFormat="1" applyFont="1" applyFill="1" applyBorder="1" applyAlignment="1" applyProtection="1">
      <alignment horizontal="left" vertical="center" wrapText="1"/>
      <protection locked="0"/>
    </xf>
    <xf numFmtId="177" fontId="34" fillId="0" borderId="0" xfId="184" applyNumberFormat="1" applyFont="1" applyFill="1" applyAlignment="1">
      <alignment horizontal="right" vertical="center"/>
    </xf>
    <xf numFmtId="43" fontId="7" fillId="0" borderId="1" xfId="1" applyNumberFormat="1" applyFont="1" applyFill="1" applyBorder="1" applyAlignment="1" applyProtection="1">
      <alignment vertical="center"/>
    </xf>
    <xf numFmtId="43" fontId="9" fillId="0" borderId="1" xfId="1" applyNumberFormat="1" applyFont="1" applyFill="1" applyBorder="1" applyAlignment="1" applyProtection="1">
      <alignment vertical="center"/>
    </xf>
    <xf numFmtId="176" fontId="34" fillId="0" borderId="1" xfId="183" applyNumberFormat="1" applyFont="1" applyFill="1" applyBorder="1" applyAlignment="1" applyProtection="1">
      <alignment horizontal="left" vertical="center"/>
      <protection locked="0"/>
    </xf>
    <xf numFmtId="43" fontId="40" fillId="0" borderId="1" xfId="1" applyNumberFormat="1" applyFont="1" applyFill="1" applyBorder="1" applyAlignment="1" applyProtection="1">
      <alignment vertical="center"/>
    </xf>
    <xf numFmtId="43" fontId="13" fillId="0" borderId="0" xfId="183" applyNumberFormat="1" applyFill="1"/>
    <xf numFmtId="43" fontId="52" fillId="0" borderId="1" xfId="1" applyNumberFormat="1" applyFont="1" applyFill="1" applyBorder="1" applyAlignment="1" applyProtection="1">
      <alignment vertical="center"/>
    </xf>
  </cellXfs>
  <cellStyles count="22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2015年东区预算报表20160103（终稿修改后） (2)" xfId="49"/>
    <cellStyle name="60% - 着色 2" xfId="50"/>
    <cellStyle name="千位分隔 11 2" xfId="51"/>
    <cellStyle name="差_中山市2013年政府投资项目计划申报汇总表-翠亨新区开发办_2016国资经营预算收支草案1 2_2017年区汇总 (2)" xfId="52"/>
    <cellStyle name="好_2012年度国有资本经营预算" xfId="53"/>
    <cellStyle name="常规 6" xfId="54"/>
    <cellStyle name="好_其他部门(按照总人口测算）—20080416_不含人员经费系数_财力性转移支付2010年预算参考数 7" xfId="55"/>
    <cellStyle name="常规 5 2" xfId="56"/>
    <cellStyle name="千位分隔 3 2" xfId="57"/>
    <cellStyle name="千位分隔 10" xfId="58"/>
    <cellStyle name="_ET_STYLE_NoName_00_" xfId="59"/>
    <cellStyle name="40% - 着色 3" xfId="60"/>
    <cellStyle name="着色 1" xfId="61"/>
    <cellStyle name="20% - 着色 5" xfId="62"/>
    <cellStyle name="常规 31" xfId="63"/>
    <cellStyle name="常规 26" xfId="64"/>
    <cellStyle name="40% - Accent6 2 3" xfId="65"/>
    <cellStyle name="e鯪9Y_x000b_ 2 6 2" xfId="66"/>
    <cellStyle name="差_Book2" xfId="67"/>
    <cellStyle name="差_1.8-2015年省级国有资本经营预算表（按人大财经委初审意见修改） 2 2" xfId="68"/>
    <cellStyle name="着色 5" xfId="69"/>
    <cellStyle name="常规 8 2" xfId="70"/>
    <cellStyle name="检查单元格 3 2" xfId="71"/>
    <cellStyle name="千位分隔 6 2" xfId="72"/>
    <cellStyle name="20% - 着色 1" xfId="73"/>
    <cellStyle name="好_预算调整格式（佛山）" xfId="74"/>
    <cellStyle name="20% - 着色 2" xfId="75"/>
    <cellStyle name="20% - 着色 3" xfId="76"/>
    <cellStyle name="40% - 着色 4" xfId="77"/>
    <cellStyle name="40% - 着色 5" xfId="78"/>
    <cellStyle name="_2015年预算报表(经济分类） (2)" xfId="79"/>
    <cellStyle name="常规 7_2014年预算草案（汇总）20140114" xfId="80"/>
    <cellStyle name="_预算调整格式（佛山）" xfId="81"/>
    <cellStyle name="20% - 着色 4" xfId="82"/>
    <cellStyle name="20% - 着色 6" xfId="83"/>
    <cellStyle name="着色 2" xfId="84"/>
    <cellStyle name="40% - 着色 1" xfId="85"/>
    <cellStyle name="40% - 着色 2" xfId="86"/>
    <cellStyle name="差_中山市2013年政府投资项目计划申报汇总表-翠亨新区开发办_2016国资经营预算收支草案1 2" xfId="87"/>
    <cellStyle name="40% - 着色 6" xfId="88"/>
    <cellStyle name="60% - 着色 1" xfId="89"/>
    <cellStyle name="60% - 着色 3" xfId="90"/>
    <cellStyle name="60% - 着色 4" xfId="91"/>
    <cellStyle name="60% - 着色 5" xfId="92"/>
    <cellStyle name="60% - 着色 6" xfId="93"/>
    <cellStyle name="Accent1 2" xfId="94"/>
    <cellStyle name="ColLevel_0" xfId="95"/>
    <cellStyle name="RowLevel_0" xfId="96"/>
    <cellStyle name="差_（2015.1.4下午）五桂山2015年区报表报送" xfId="97"/>
    <cellStyle name="差_（2015.1.4下午）五桂山2015年区报表报送_中山市区2016年财政预算收支总表（新格式）2015 1 3" xfId="98"/>
    <cellStyle name="差_(财政局）交通集团2012年基建预算报表（12月5日）" xfId="99"/>
    <cellStyle name="差_05潍坊 2 3" xfId="100"/>
    <cellStyle name="常规 4 2" xfId="101"/>
    <cellStyle name="差_11大理 5" xfId="102"/>
    <cellStyle name="差_2006年28四川 4" xfId="103"/>
    <cellStyle name="差_2012年度国有资本经营预算" xfId="104"/>
    <cellStyle name="差_2016年区预算调整（合并）" xfId="105"/>
    <cellStyle name="差_Xl0000049" xfId="106"/>
    <cellStyle name="常规_市本级2016年一般公共预算支出明细草案（按功能类科目）1 2" xfId="107"/>
    <cellStyle name="差_国资经营预算(火炬区）" xfId="108"/>
    <cellStyle name="差_基建汇总(住建局修改）" xfId="109"/>
    <cellStyle name="差_预算调整格式（佛山）" xfId="110"/>
    <cellStyle name="差_预算终稿0205" xfId="111"/>
    <cellStyle name="差_中山市2013年政府投资项目计划申报汇总表-翠亨新区开发办" xfId="112"/>
    <cellStyle name="差_中山市2013年政府投资项目计划申报汇总表-翠亨新区开发办_2016国资经营预算收支草案1 2_2016年预算（模板）政府稿" xfId="113"/>
    <cellStyle name="差_中山市2013年政府投资项目计划申报汇总表-翠亨新区开发办_2016国资经营预算收支草案1 2_2017年预算模板（12.21）第二稿" xfId="114"/>
    <cellStyle name="差_中山市2013年政府投资项目计划申报汇总表-翠亨新区开发办_2016国资经营预算收支草案1 2_2017年预算模板（12.22）" xfId="115"/>
    <cellStyle name="常规 2 2" xfId="116"/>
    <cellStyle name="差_中山市2013年政府投资项目计划申报汇总表-翠亨新区开发办_2016国资经营预算收支草案1 2_基建计划20161227-12：45to预算" xfId="117"/>
    <cellStyle name="差_中山市2013年政府投资项目计划申报汇总表-翠亨新区开发办_2016国资经营预算收支草案1 2_基建计划20161227-13：30to预算 (2)" xfId="118"/>
    <cellStyle name="差_中山市2013年政府投资项目计划申报汇总表-翠亨新区开发办_2016国资经营预算收支草案1 2_基建计划20161227to预算" xfId="119"/>
    <cellStyle name="常规 10" xfId="120"/>
    <cellStyle name="常规 16 2" xfId="121"/>
    <cellStyle name="好_Xl0000049" xfId="122"/>
    <cellStyle name="常规 10 2" xfId="123"/>
    <cellStyle name="常规 10_20190108（安琪）汇总区2019年收支表V1" xfId="124"/>
    <cellStyle name="常规 11" xfId="125"/>
    <cellStyle name="常规 11 2" xfId="126"/>
    <cellStyle name="常规 11_2016年新增项目11.8" xfId="127"/>
    <cellStyle name="常规 12" xfId="128"/>
    <cellStyle name="常规 12 2" xfId="129"/>
    <cellStyle name="常规 12_20190108（安琪）汇总区2019年收支表V1" xfId="130"/>
    <cellStyle name="常规 13" xfId="131"/>
    <cellStyle name="常规 13 2" xfId="132"/>
    <cellStyle name="常规 8_2014年预算草案（汇总）20140114" xfId="133"/>
    <cellStyle name="常规 13_20190108（安琪）汇总区2019年收支表V1" xfId="134"/>
    <cellStyle name="常规 14" xfId="135"/>
    <cellStyle name="好_（2015.1.4下午）五桂山2015年区报表报送" xfId="136"/>
    <cellStyle name="常规 14 2" xfId="137"/>
    <cellStyle name="常规 14_20190108（安琪）汇总区2019年收支表V1" xfId="138"/>
    <cellStyle name="千位分隔 10 2" xfId="139"/>
    <cellStyle name="常规 15" xfId="140"/>
    <cellStyle name="常规 20" xfId="141"/>
    <cellStyle name="常规 15 2" xfId="142"/>
    <cellStyle name="常规 15_20190108（安琪）汇总区2019年收支表V1" xfId="143"/>
    <cellStyle name="常规 16" xfId="144"/>
    <cellStyle name="常规 21" xfId="145"/>
    <cellStyle name="好_中山市2013年政府投资项目计划申报汇总表-翠亨新区开发办_2016国资经营预算收支草案1 2_基建计划20161227-13：30to预算 (2)" xfId="146"/>
    <cellStyle name="常规 16_20190108（安琪）汇总区2019年收支表V1" xfId="147"/>
    <cellStyle name="常规 17" xfId="148"/>
    <cellStyle name="常规 22" xfId="149"/>
    <cellStyle name="常规 17 2" xfId="150"/>
    <cellStyle name="常规 17_20190108（安琪）汇总区2019年收支表V1" xfId="151"/>
    <cellStyle name="常规 18" xfId="152"/>
    <cellStyle name="常规 23" xfId="153"/>
    <cellStyle name="常规 18 2" xfId="154"/>
    <cellStyle name="好_基建汇总(住建局修改）" xfId="155"/>
    <cellStyle name="常规 19" xfId="156"/>
    <cellStyle name="常规 24" xfId="157"/>
    <cellStyle name="常规 2" xfId="158"/>
    <cellStyle name="常规 2 3" xfId="159"/>
    <cellStyle name="常规 2_2013年基建 预算（交通集团）" xfId="160"/>
    <cellStyle name="常规 25" xfId="161"/>
    <cellStyle name="常规 30" xfId="162"/>
    <cellStyle name="常规 27" xfId="163"/>
    <cellStyle name="常规 29" xfId="164"/>
    <cellStyle name="常规 3" xfId="165"/>
    <cellStyle name="常规_2008年预算收支草案_2014年预算草案三稿(1 9)" xfId="166"/>
    <cellStyle name="常规 3 2" xfId="167"/>
    <cellStyle name="常规 3_2014年预算草案（汇总）20140114" xfId="168"/>
    <cellStyle name="常规 4" xfId="169"/>
    <cellStyle name="常规 4_2014年预算草案（汇总）20140114" xfId="170"/>
    <cellStyle name="常规 5" xfId="171"/>
    <cellStyle name="常规 5_2014年预算草案（汇总）20140114" xfId="172"/>
    <cellStyle name="常规 6 2" xfId="173"/>
    <cellStyle name="常规 6_2014年预算草案（汇总）20140114" xfId="174"/>
    <cellStyle name="常规_08年镇区预算收支报表_2014年报表中心模板（汇总）20141010" xfId="175"/>
    <cellStyle name="常规 7" xfId="176"/>
    <cellStyle name="常规 7 2" xfId="177"/>
    <cellStyle name="常规 8" xfId="178"/>
    <cellStyle name="常规 9" xfId="179"/>
    <cellStyle name="常规 9 2" xfId="180"/>
    <cellStyle name="常规 9_20190108（安琪）汇总区2019年收支表V1" xfId="181"/>
    <cellStyle name="常规_08年镇区预算收支报表_2017年预算模板（12 17）" xfId="182"/>
    <cellStyle name="常规_2016年区预算调整（合并）" xfId="183"/>
    <cellStyle name="常规_2018年中山市财政预算收支草案20180111" xfId="184"/>
    <cellStyle name="常规_exceltmp1_2018年中山市财政预算收支草案20180111" xfId="185"/>
    <cellStyle name="常规_Xl0000049" xfId="186"/>
    <cellStyle name="常规_一般公共预算支出明细 " xfId="187"/>
    <cellStyle name="常规_中山市南区2019年预算草案1.4" xfId="188"/>
    <cellStyle name="好_（2015.1.4下午）五桂山2015年区报表报送_中山市区2016年财政预算收支总表（新格式）2015 1 3" xfId="189"/>
    <cellStyle name="好_(财政局）交通集团2012年基建预算报表（12月5日）" xfId="190"/>
    <cellStyle name="好_2" xfId="191"/>
    <cellStyle name="好_2016年区预算调整（合并）" xfId="192"/>
    <cellStyle name="好_国资经营预算(火炬区）" xfId="193"/>
    <cellStyle name="好_同德" xfId="194"/>
    <cellStyle name="好_预算终稿0205" xfId="195"/>
    <cellStyle name="好_中山市2013年政府投资项目计划申报汇总表-翠亨新区开发办" xfId="196"/>
    <cellStyle name="好_中山市2013年政府投资项目计划申报汇总表-翠亨新区开发办_2016国资经营预算收支草案1 2" xfId="197"/>
    <cellStyle name="好_中山市2013年政府投资项目计划申报汇总表-翠亨新区开发办_2016国资经营预算收支草案1 2_2016年预算（模板）政府稿" xfId="198"/>
    <cellStyle name="好_中山市2013年政府投资项目计划申报汇总表-翠亨新区开发办_2016国资经营预算收支草案1 2_2017年区汇总 (2)" xfId="199"/>
    <cellStyle name="好_中山市2013年政府投资项目计划申报汇总表-翠亨新区开发办_2016国资经营预算收支草案1 2_2017年预算模板（12.21）第二稿" xfId="200"/>
    <cellStyle name="好_中山市2013年政府投资项目计划申报汇总表-翠亨新区开发办_2016国资经营预算收支草案1 2_2017年预算模板（12.22）" xfId="201"/>
    <cellStyle name="好_中山市2013年政府投资项目计划申报汇总表-翠亨新区开发办_2016国资经营预算收支草案1 2_基建计划20161227-12：45to预算" xfId="202"/>
    <cellStyle name="好_中山市2013年政府投资项目计划申报汇总表-翠亨新区开发办_2016国资经营预算收支草案1 2_基建计划20161227to预算" xfId="203"/>
    <cellStyle name="千位分隔 11" xfId="204"/>
    <cellStyle name="千位分隔 12" xfId="205"/>
    <cellStyle name="千位分隔 13" xfId="206"/>
    <cellStyle name="千位分隔 14" xfId="207"/>
    <cellStyle name="千位分隔 15" xfId="208"/>
    <cellStyle name="千位分隔 16" xfId="209"/>
    <cellStyle name="千位分隔 17" xfId="210"/>
    <cellStyle name="千位分隔 2" xfId="211"/>
    <cellStyle name="千位分隔 2 2" xfId="212"/>
    <cellStyle name="千位分隔 3" xfId="213"/>
    <cellStyle name="千位分隔 4" xfId="214"/>
    <cellStyle name="千位分隔 4 2" xfId="215"/>
    <cellStyle name="千位分隔 5" xfId="216"/>
    <cellStyle name="千位分隔 5 2" xfId="217"/>
    <cellStyle name="千位分隔 6" xfId="218"/>
    <cellStyle name="千位分隔 7" xfId="219"/>
    <cellStyle name="千位分隔 7 2" xfId="220"/>
    <cellStyle name="千位分隔 8" xfId="221"/>
    <cellStyle name="千位分隔 8 2" xfId="222"/>
    <cellStyle name="千位分隔 9" xfId="223"/>
    <cellStyle name="千位分隔 9 2" xfId="224"/>
    <cellStyle name="样式 1" xfId="225"/>
    <cellStyle name="着色 3" xfId="226"/>
    <cellStyle name="着色 4" xfId="227"/>
    <cellStyle name="着色 6" xfId="228"/>
  </cellStyles>
  <tableStyles count="0" defaultTableStyle="TableStyleMedium2" defaultPivotStyle="PivotStyleLight16"/>
  <colors>
    <mruColors>
      <color rgb="00333333"/>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externalLink" Target="externalLinks/externalLink3.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imary\&#33258;&#30001;&#20132;&#25442;&#21306;\&#30707;\&#37096;&#38376;&#25253;&#349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21326;\2014&#24180;&#36215;\&#39044;&#31639;\&#24180;&#24230;&#39044;&#31639;\2016&#24180;\&#39044;&#31639;&#31185;\&#22522;&#26412;&#25903;&#20986;&#32463;&#27982;&#20998;&#31867;&#39044;&#31639;&#36164;&#26009;\&#39044;&#31639;&#31185;2010.3.22\&#20915;&#31639;&#36164;&#26009;\2014\2014&#20915;&#31639;&#25253;&#21578;&#21450;&#25253;&#34920;\2014&#20915;&#31639;&#26684;&#24335;2015.5.15\&#65288;&#27719;&#24635;&#32456;&#31295;&#65289;2014&#20915;&#31639;&#34920;&#26684;&#24335;5.2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55.1.230\&#39044;&#31639;&#31185;&#20849;&#20139;&#25991;&#20214;\&#21326;\2014&#24180;&#36215;\&#39044;&#31639;\&#24180;&#24230;&#39044;&#31639;\2016&#24180;\&#39044;&#31639;&#31185;\&#22522;&#26412;&#25903;&#20986;&#32463;&#27982;&#20998;&#31867;&#39044;&#31639;&#36164;&#26009;\&#39044;&#31639;&#31185;2010.3.22\&#20915;&#31639;&#36164;&#26009;\2014\2014&#20915;&#31639;&#25253;&#21578;&#21450;&#25253;&#34920;\2014&#20915;&#31639;&#26684;&#24335;2015.5.15\&#65288;&#27719;&#24635;&#32456;&#31295;&#65289;2014&#20915;&#31639;&#34920;&#26684;&#24335;5.2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支出总表(单位)3"/>
      <sheetName val="支出总表(科目)4"/>
      <sheetName val="支出分类汇总6"/>
      <sheetName val="支出分类汇总7"/>
      <sheetName val="Sheet1"/>
      <sheetName val="Sheet2"/>
      <sheetName val="Sheet3"/>
      <sheetName val=" "/>
      <sheetName val="#REF"/>
      <sheetName val="痸莃&quot;"/>
      <sheetName val=""/>
      <sheetName val="ú_xls_封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全市公共"/>
      <sheetName val="市本级公共"/>
      <sheetName val="火炬区公共"/>
      <sheetName val="一般公共预算支出明细 "/>
      <sheetName val="三公经费"/>
      <sheetName val="全市基金"/>
      <sheetName val="市本级基金"/>
      <sheetName val="火炬区基金"/>
      <sheetName val="国资经营（全市）"/>
      <sheetName val="国资经营（市本级）"/>
      <sheetName val="国资经营（火炬区）"/>
      <sheetName val="社保基金预算"/>
      <sheetName val="汇总"/>
      <sheetName val="石岐"/>
      <sheetName val="东区"/>
      <sheetName val="西区"/>
      <sheetName val="南区"/>
      <sheetName val="五桂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全市公共"/>
      <sheetName val="市本级公共"/>
      <sheetName val="火炬区公共"/>
      <sheetName val="一般公共预算支出明细 "/>
      <sheetName val="三公经费"/>
      <sheetName val="全市基金"/>
      <sheetName val="市本级基金"/>
      <sheetName val="火炬区基金"/>
      <sheetName val="国资经营（全市）"/>
      <sheetName val="国资经营（市本级）"/>
      <sheetName val="国资经营（火炬区）"/>
      <sheetName val="社保基金预算"/>
      <sheetName val="汇总"/>
      <sheetName val="石岐"/>
      <sheetName val="东区"/>
      <sheetName val="西区"/>
      <sheetName val="南区"/>
      <sheetName val="五桂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30"/>
  <sheetViews>
    <sheetView showZeros="0" view="pageBreakPreview" zoomScaleNormal="75" workbookViewId="0">
      <selection activeCell="A12" sqref="A12"/>
    </sheetView>
  </sheetViews>
  <sheetFormatPr defaultColWidth="8.2037037037037" defaultRowHeight="15.6" outlineLevelCol="2"/>
  <cols>
    <col min="1" max="1" width="46.6759259259259" style="60" customWidth="1"/>
    <col min="2" max="2" width="38.7777777777778" style="61" customWidth="1"/>
    <col min="3" max="3" width="14.3333333333333" style="62"/>
    <col min="4" max="16384" width="8.2037037037037" style="62"/>
  </cols>
  <sheetData>
    <row r="1" s="1" customFormat="1" ht="33" customHeight="1" spans="1:2">
      <c r="A1" s="3" t="s">
        <v>0</v>
      </c>
      <c r="B1" s="168"/>
    </row>
    <row r="2" s="2" customFormat="1" ht="36" customHeight="1" spans="1:2">
      <c r="A2" s="155" t="s">
        <v>1</v>
      </c>
      <c r="B2" s="169"/>
    </row>
    <row r="3" s="2" customFormat="1" ht="30" customHeight="1" spans="1:2">
      <c r="A3" s="170"/>
      <c r="B3" s="171" t="s">
        <v>2</v>
      </c>
    </row>
    <row r="4" s="2" customFormat="1" ht="25" customHeight="1" spans="1:2">
      <c r="A4" s="64" t="s">
        <v>3</v>
      </c>
      <c r="B4" s="65" t="s">
        <v>4</v>
      </c>
    </row>
    <row r="5" s="2" customFormat="1" ht="25" customHeight="1" spans="1:2">
      <c r="A5" s="66" t="s">
        <v>5</v>
      </c>
      <c r="B5" s="172">
        <f>B6+B7</f>
        <v>67912.2168</v>
      </c>
    </row>
    <row r="6" s="2" customFormat="1" ht="25" customHeight="1" spans="1:2">
      <c r="A6" s="68" t="s">
        <v>6</v>
      </c>
      <c r="B6" s="173">
        <v>25840</v>
      </c>
    </row>
    <row r="7" s="2" customFormat="1" ht="25" customHeight="1" spans="1:2">
      <c r="A7" s="68" t="s">
        <v>7</v>
      </c>
      <c r="B7" s="173">
        <f>SUM(B8:B12)</f>
        <v>42072.2168</v>
      </c>
    </row>
    <row r="8" s="2" customFormat="1" ht="25" customHeight="1" spans="1:2">
      <c r="A8" s="174" t="s">
        <v>8</v>
      </c>
      <c r="B8" s="173">
        <v>3774</v>
      </c>
    </row>
    <row r="9" s="2" customFormat="1" ht="25" customHeight="1" spans="1:2">
      <c r="A9" s="174" t="s">
        <v>9</v>
      </c>
      <c r="B9" s="173">
        <v>3470.7</v>
      </c>
    </row>
    <row r="10" s="2" customFormat="1" ht="25" customHeight="1" spans="1:2">
      <c r="A10" s="174" t="s">
        <v>10</v>
      </c>
      <c r="B10" s="173">
        <v>3145</v>
      </c>
    </row>
    <row r="11" s="2" customFormat="1" ht="25" customHeight="1" spans="1:2">
      <c r="A11" s="174" t="s">
        <v>11</v>
      </c>
      <c r="B11" s="173">
        <v>31390.5168</v>
      </c>
    </row>
    <row r="12" s="2" customFormat="1" ht="25" customHeight="1" spans="1:2">
      <c r="A12" s="174" t="s">
        <v>12</v>
      </c>
      <c r="B12" s="173">
        <v>292</v>
      </c>
    </row>
    <row r="13" s="2" customFormat="1" ht="25" customHeight="1" spans="1:2">
      <c r="A13" s="66" t="s">
        <v>13</v>
      </c>
      <c r="B13" s="172">
        <f>SUM(B14:B17)</f>
        <v>18000</v>
      </c>
    </row>
    <row r="14" s="2" customFormat="1" ht="25" customHeight="1" spans="1:2">
      <c r="A14" s="68" t="s">
        <v>14</v>
      </c>
      <c r="B14" s="173">
        <v>3670</v>
      </c>
    </row>
    <row r="15" s="2" customFormat="1" ht="25" customHeight="1" spans="1:2">
      <c r="A15" s="68" t="s">
        <v>15</v>
      </c>
      <c r="B15" s="173">
        <v>5297</v>
      </c>
    </row>
    <row r="16" s="2" customFormat="1" ht="25" customHeight="1" spans="1:2">
      <c r="A16" s="68" t="s">
        <v>16</v>
      </c>
      <c r="B16" s="173">
        <v>610</v>
      </c>
    </row>
    <row r="17" s="2" customFormat="1" ht="25" customHeight="1" spans="1:2">
      <c r="A17" s="68" t="s">
        <v>17</v>
      </c>
      <c r="B17" s="173">
        <v>8423</v>
      </c>
    </row>
    <row r="18" s="2" customFormat="1" ht="25" customHeight="1" spans="1:2">
      <c r="A18" s="66" t="s">
        <v>18</v>
      </c>
      <c r="B18" s="172">
        <v>12788.8</v>
      </c>
    </row>
    <row r="19" s="2" customFormat="1" ht="25" customHeight="1" spans="1:3">
      <c r="A19" s="66" t="s">
        <v>19</v>
      </c>
      <c r="B19" s="172">
        <f>B20+B21</f>
        <v>65347</v>
      </c>
      <c r="C19" s="2" t="s">
        <v>20</v>
      </c>
    </row>
    <row r="20" s="2" customFormat="1" ht="25" customHeight="1" spans="1:2">
      <c r="A20" s="68" t="s">
        <v>21</v>
      </c>
      <c r="B20" s="173">
        <v>9122</v>
      </c>
    </row>
    <row r="21" s="2" customFormat="1" ht="25" customHeight="1" spans="1:2">
      <c r="A21" s="68" t="s">
        <v>22</v>
      </c>
      <c r="B21" s="173">
        <v>56225</v>
      </c>
    </row>
    <row r="22" s="2" customFormat="1" ht="25" hidden="1" customHeight="1" spans="1:3">
      <c r="A22" s="66" t="s">
        <v>23</v>
      </c>
      <c r="B22" s="175"/>
      <c r="C22" s="2" t="s">
        <v>24</v>
      </c>
    </row>
    <row r="23" s="2" customFormat="1" ht="25" customHeight="1" spans="1:3">
      <c r="A23" s="73" t="s">
        <v>25</v>
      </c>
      <c r="B23" s="172">
        <f>B5+B13+B18+B19+B22</f>
        <v>164048.0168</v>
      </c>
      <c r="C23" s="2">
        <f>B23+'6、政府性基金收入'!B21</f>
        <v>237487.4168</v>
      </c>
    </row>
    <row r="24" customFormat="1" ht="23" customHeight="1" spans="1:2">
      <c r="A24" s="38"/>
      <c r="B24" s="38"/>
    </row>
    <row r="26" spans="1:3">
      <c r="A26" s="60" t="s">
        <v>26</v>
      </c>
      <c r="B26" s="176">
        <f>B19+B18+B13+B5+'6、政府性基金收入'!B21-'7、政府性基金支出'!B25</f>
        <v>181262.4168</v>
      </c>
      <c r="C26" s="62">
        <f>C23-B21</f>
        <v>181262.4168</v>
      </c>
    </row>
    <row r="27" spans="1:2">
      <c r="A27" s="60" t="s">
        <v>27</v>
      </c>
      <c r="B27" s="176">
        <f>'2、一般公共预算支出'!B5+'2、一般公共预算支出'!B28+'7、政府性基金支出'!B5+'7、政府性基金支出'!B24</f>
        <v>178490.21</v>
      </c>
    </row>
    <row r="28" spans="2:2">
      <c r="B28" s="176">
        <f>B26-B27</f>
        <v>2772.20680000004</v>
      </c>
    </row>
    <row r="29" spans="2:2">
      <c r="B29" s="176">
        <v>6110.3</v>
      </c>
    </row>
    <row r="30" spans="1:2">
      <c r="A30" s="177">
        <v>1808624168</v>
      </c>
      <c r="B30" s="176">
        <f>B28+B29</f>
        <v>8882.50680000004</v>
      </c>
    </row>
  </sheetData>
  <autoFilter xmlns:etc="http://www.wps.cn/officeDocument/2017/etCustomData" ref="A4:B24" etc:filterBottomFollowUsedRange="0">
    <extLst/>
  </autoFilter>
  <mergeCells count="2">
    <mergeCell ref="A2:B2"/>
    <mergeCell ref="A24:B24"/>
  </mergeCells>
  <printOptions horizontalCentered="1"/>
  <pageMargins left="0.751388888888889" right="0.751388888888889" top="1" bottom="1" header="0.5" footer="1.02361111111111"/>
  <pageSetup paperSize="9" orientation="portrait" horizontalDpi="600" verticalDpi="600"/>
  <headerFooter alignWithMargins="0" scaleWithDoc="0">
    <evenFooter>&amp;L&amp;"方正仿宋简体"&amp;15— &amp;"Times New Roman"2 &amp;"方正仿宋简体"—</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92D050"/>
  </sheetPr>
  <dimension ref="A1:E33"/>
  <sheetViews>
    <sheetView showZeros="0" view="pageBreakPreview" zoomScale="115" zoomScaleNormal="100" topLeftCell="A2" workbookViewId="0">
      <selection activeCell="B5" sqref="B5"/>
    </sheetView>
  </sheetViews>
  <sheetFormatPr defaultColWidth="9" defaultRowHeight="15.6" outlineLevelCol="4"/>
  <cols>
    <col min="1" max="1" width="46.8518518518519" style="152" customWidth="1"/>
    <col min="2" max="2" width="40.3518518518519" style="153" customWidth="1"/>
    <col min="3" max="4" width="14.3333333333333" style="62"/>
    <col min="5" max="5" width="12.8888888888889" style="62"/>
    <col min="6" max="16384" width="9" style="62"/>
  </cols>
  <sheetData>
    <row r="1" s="150" customFormat="1" ht="33" customHeight="1" spans="1:2">
      <c r="A1" s="3" t="s">
        <v>28</v>
      </c>
      <c r="B1" s="154"/>
    </row>
    <row r="2" s="2" customFormat="1" ht="36" customHeight="1" spans="1:2">
      <c r="A2" s="155" t="s">
        <v>29</v>
      </c>
      <c r="B2" s="47"/>
    </row>
    <row r="3" s="151" customFormat="1" ht="30" customHeight="1" spans="1:2">
      <c r="A3" s="156"/>
      <c r="B3" s="157" t="s">
        <v>2</v>
      </c>
    </row>
    <row r="4" s="2" customFormat="1" ht="22" customHeight="1" spans="1:2">
      <c r="A4" s="7" t="s">
        <v>3</v>
      </c>
      <c r="B4" s="158" t="s">
        <v>4</v>
      </c>
    </row>
    <row r="5" s="2" customFormat="1" ht="25" customHeight="1" spans="1:2">
      <c r="A5" s="48" t="s">
        <v>30</v>
      </c>
      <c r="B5" s="136">
        <f>SUM(B6:B27)</f>
        <v>138331.97</v>
      </c>
    </row>
    <row r="6" s="2" customFormat="1" ht="25" customHeight="1" spans="1:2">
      <c r="A6" s="159" t="s">
        <v>31</v>
      </c>
      <c r="B6" s="144">
        <f>'3、一般公共预算支出表（按功能分类项级科目） (2)'!D7</f>
        <v>10230.63</v>
      </c>
    </row>
    <row r="7" customFormat="1" ht="22" hidden="1" customHeight="1" spans="1:2">
      <c r="A7" s="159" t="s">
        <v>32</v>
      </c>
      <c r="B7" s="67"/>
    </row>
    <row r="8" s="2" customFormat="1" ht="25" customHeight="1" spans="1:2">
      <c r="A8" s="159" t="s">
        <v>33</v>
      </c>
      <c r="B8" s="144">
        <f>'3、一般公共预算支出表（按功能分类项级科目） (2)'!D294</f>
        <v>9497.33</v>
      </c>
    </row>
    <row r="9" s="2" customFormat="1" ht="25" customHeight="1" spans="1:5">
      <c r="A9" s="159" t="s">
        <v>34</v>
      </c>
      <c r="B9" s="144">
        <f>'3、一般公共预算支出表（按功能分类项级科目） (2)'!D384</f>
        <v>40476.33</v>
      </c>
      <c r="C9" s="2">
        <v>38162.64</v>
      </c>
      <c r="D9" s="2">
        <f>B9-C9</f>
        <v>2313.69</v>
      </c>
      <c r="E9" s="160">
        <f t="shared" ref="E9:E14" si="0">D9/C9</f>
        <v>0.0606270949808504</v>
      </c>
    </row>
    <row r="10" s="2" customFormat="1" ht="25" customHeight="1" spans="1:2">
      <c r="A10" s="159" t="s">
        <v>35</v>
      </c>
      <c r="B10" s="144">
        <f>'3、一般公共预算支出表（按功能分类项级科目） (2)'!D436</f>
        <v>649.53</v>
      </c>
    </row>
    <row r="11" s="2" customFormat="1" ht="25" customHeight="1" spans="1:2">
      <c r="A11" s="159" t="s">
        <v>36</v>
      </c>
      <c r="B11" s="144">
        <f>'3、一般公共预算支出表（按功能分类项级科目） (2)'!D499</f>
        <v>1900.56</v>
      </c>
    </row>
    <row r="12" s="2" customFormat="1" ht="25" customHeight="1" spans="1:2">
      <c r="A12" s="159" t="s">
        <v>37</v>
      </c>
      <c r="B12" s="144">
        <f>'3、一般公共预算支出表（按功能分类项级科目） (2)'!D573</f>
        <v>10111.42</v>
      </c>
    </row>
    <row r="13" s="2" customFormat="1" ht="25" customHeight="1" spans="1:5">
      <c r="A13" s="159" t="s">
        <v>38</v>
      </c>
      <c r="B13" s="144">
        <f>'3、一般公共预算支出表（按功能分类项级科目） (2)'!D753</f>
        <v>12645.7</v>
      </c>
      <c r="C13" s="2">
        <v>7089.52</v>
      </c>
      <c r="D13" s="2">
        <f>B13-C13</f>
        <v>5556.18</v>
      </c>
      <c r="E13" s="160">
        <f t="shared" si="0"/>
        <v>0.783717374377955</v>
      </c>
    </row>
    <row r="14" s="2" customFormat="1" ht="25" customHeight="1" spans="1:5">
      <c r="A14" s="159" t="s">
        <v>39</v>
      </c>
      <c r="B14" s="144">
        <f>'3、一般公共预算支出表（按功能分类项级科目） (2)'!D828</f>
        <v>429.65</v>
      </c>
      <c r="C14" s="2">
        <f>2242+3</f>
        <v>2245</v>
      </c>
      <c r="D14" s="2">
        <v>4140</v>
      </c>
      <c r="E14" s="160">
        <f t="shared" si="0"/>
        <v>1.84409799554566</v>
      </c>
    </row>
    <row r="15" s="2" customFormat="1" ht="25" customHeight="1" spans="1:2">
      <c r="A15" s="159" t="s">
        <v>40</v>
      </c>
      <c r="B15" s="144">
        <f>'3、一般公共预算支出表（按功能分类项级科目） (2)'!D915</f>
        <v>11725.98</v>
      </c>
    </row>
    <row r="16" s="2" customFormat="1" ht="25" customHeight="1" spans="1:2">
      <c r="A16" s="159" t="s">
        <v>41</v>
      </c>
      <c r="B16" s="144">
        <f>'3、一般公共预算支出表（按功能分类项级科目） (2)'!D995</f>
        <v>9220.9</v>
      </c>
    </row>
    <row r="17" s="2" customFormat="1" ht="25" customHeight="1" spans="1:2">
      <c r="A17" s="159" t="s">
        <v>42</v>
      </c>
      <c r="B17" s="144">
        <f>'3、一般公共预算支出表（按功能分类项级科目） (2)'!D1125</f>
        <v>20</v>
      </c>
    </row>
    <row r="18" customFormat="1" ht="22" hidden="1" customHeight="1" spans="1:2">
      <c r="A18" s="161" t="s">
        <v>43</v>
      </c>
      <c r="B18" s="67"/>
    </row>
    <row r="19" customFormat="1" ht="22" hidden="1" customHeight="1" spans="1:2">
      <c r="A19" s="161" t="s">
        <v>44</v>
      </c>
      <c r="B19" s="67"/>
    </row>
    <row r="20" customFormat="1" ht="22" hidden="1" customHeight="1" spans="1:2">
      <c r="A20" s="161" t="s">
        <v>45</v>
      </c>
      <c r="B20" s="67"/>
    </row>
    <row r="21" customFormat="1" ht="22" hidden="1" customHeight="1" spans="1:2">
      <c r="A21" s="161" t="s">
        <v>46</v>
      </c>
      <c r="B21" s="67"/>
    </row>
    <row r="22" s="2" customFormat="1" ht="22" hidden="1" customHeight="1" spans="1:2">
      <c r="A22" s="159" t="s">
        <v>47</v>
      </c>
      <c r="B22" s="144"/>
    </row>
    <row r="23" s="2" customFormat="1" ht="25" customHeight="1" spans="1:2">
      <c r="A23" s="159" t="s">
        <v>48</v>
      </c>
      <c r="B23" s="144">
        <f>'3、一般公共预算支出表（按功能分类项级科目） (2)'!D1400</f>
        <v>1149.76</v>
      </c>
    </row>
    <row r="24" customFormat="1" ht="25" customHeight="1" spans="1:2">
      <c r="A24" s="159" t="s">
        <v>49</v>
      </c>
      <c r="B24" s="69">
        <f>'3、一般公共预算支出表（按功能分类项级科目） (2)'!D1420</f>
        <v>296.81</v>
      </c>
    </row>
    <row r="25" s="2" customFormat="1" ht="25" customHeight="1" spans="1:2">
      <c r="A25" s="159" t="s">
        <v>50</v>
      </c>
      <c r="B25" s="144">
        <f>'3、一般公共预算支出表（按功能分类项级科目） (2)'!D1490</f>
        <v>1787.37</v>
      </c>
    </row>
    <row r="26" s="2" customFormat="1" ht="25" customHeight="1" spans="1:2">
      <c r="A26" s="159" t="s">
        <v>51</v>
      </c>
      <c r="B26" s="144">
        <v>1500</v>
      </c>
    </row>
    <row r="27" customFormat="1" ht="25" customHeight="1" spans="1:2">
      <c r="A27" s="159" t="s">
        <v>52</v>
      </c>
      <c r="B27" s="69">
        <f>'3、一般公共预算支出表（按功能分类项级科目） (2)'!D1541</f>
        <v>26690</v>
      </c>
    </row>
    <row r="28" s="2" customFormat="1" ht="25" customHeight="1" spans="1:3">
      <c r="A28" s="162" t="s">
        <v>53</v>
      </c>
      <c r="B28" s="136">
        <f>'3、一般公共预算支出表（按功能分类项级科目） (2)'!D1571</f>
        <v>22943.84</v>
      </c>
      <c r="C28" s="163">
        <f>B28+B5</f>
        <v>161275.81</v>
      </c>
    </row>
    <row r="29" customFormat="1" ht="25" hidden="1" customHeight="1" spans="1:3">
      <c r="A29" s="164" t="s">
        <v>54</v>
      </c>
      <c r="B29" s="165"/>
      <c r="C29">
        <f>B29-'1、一般公共预算收入'!B22</f>
        <v>0</v>
      </c>
    </row>
    <row r="30" ht="25" customHeight="1" spans="1:4">
      <c r="A30" s="166" t="s">
        <v>55</v>
      </c>
      <c r="B30" s="136">
        <f>B28+B5</f>
        <v>161275.81</v>
      </c>
      <c r="C30" s="62">
        <f>B30+'7、政府性基金支出'!B27</f>
        <v>234715.21</v>
      </c>
      <c r="D30" s="62">
        <f>C30-'7、政府性基金支出'!B25</f>
        <v>178490.21</v>
      </c>
    </row>
    <row r="32" spans="1:2">
      <c r="A32" s="152" t="s">
        <v>55</v>
      </c>
      <c r="B32" s="167">
        <f>B5+B28+'7、政府性基金支出'!B5+'7、政府性基金支出'!B24</f>
        <v>178490.21</v>
      </c>
    </row>
    <row r="33" spans="2:2">
      <c r="B33" s="153">
        <f>B32--'8、政府性基金支出（按功能分类项级科目）'!D5-'3、一般公共预算支出表（按功能分类项级科目） (2)'!D6</f>
        <v>34428.8</v>
      </c>
    </row>
  </sheetData>
  <protectedRanges>
    <protectedRange sqref="A22" name="区域1"/>
  </protectedRanges>
  <autoFilter xmlns:etc="http://www.wps.cn/officeDocument/2017/etCustomData" ref="A4:B30" etc:filterBottomFollowUsedRange="0">
    <extLst/>
  </autoFilter>
  <mergeCells count="1">
    <mergeCell ref="A2:B2"/>
  </mergeCells>
  <printOptions horizontalCentered="1"/>
  <pageMargins left="0.751388888888889" right="0.751388888888889" top="1" bottom="1" header="0.5" footer="1.02361111111111"/>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5">
    <tabColor rgb="FF92D050"/>
  </sheetPr>
  <dimension ref="A1:F1752"/>
  <sheetViews>
    <sheetView showZeros="0" tabSelected="1" view="pageBreakPreview" zoomScale="90" zoomScaleNormal="100" topLeftCell="A927" workbookViewId="0">
      <selection activeCell="C1756" sqref="C1756"/>
    </sheetView>
  </sheetViews>
  <sheetFormatPr defaultColWidth="8.87962962962963" defaultRowHeight="14.4" outlineLevelCol="5"/>
  <cols>
    <col min="1" max="1" width="8.87962962962963" style="85" customWidth="1"/>
    <col min="2" max="2" width="13.3333333333333" style="116" customWidth="1"/>
    <col min="3" max="3" width="55.4259259259259" style="117" customWidth="1"/>
    <col min="4" max="4" width="19.0740740740741" style="118" customWidth="1"/>
    <col min="5" max="5" width="18.5555555555556" style="117" hidden="1" customWidth="1"/>
    <col min="6" max="6" width="21" style="119" hidden="1" customWidth="1"/>
    <col min="7" max="7" width="11.6666666666667" style="85" customWidth="1"/>
    <col min="8" max="16384" width="8.87962962962963" style="85"/>
  </cols>
  <sheetData>
    <row r="1" s="111" customFormat="1" ht="33" customHeight="1" spans="2:6">
      <c r="B1" s="120" t="s">
        <v>56</v>
      </c>
      <c r="C1" s="121"/>
      <c r="D1" s="122"/>
      <c r="E1" s="121"/>
      <c r="F1" s="123"/>
    </row>
    <row r="2" s="112" customFormat="1" ht="62" customHeight="1" spans="2:6">
      <c r="B2" s="124" t="s">
        <v>57</v>
      </c>
      <c r="C2" s="47"/>
      <c r="D2" s="125"/>
      <c r="E2" s="47"/>
      <c r="F2" s="126"/>
    </row>
    <row r="3" s="113" customFormat="1" ht="30" customHeight="1" spans="2:5">
      <c r="B3" s="127"/>
      <c r="C3" s="128"/>
      <c r="D3" s="129" t="s">
        <v>2</v>
      </c>
      <c r="E3" s="129" t="s">
        <v>2</v>
      </c>
    </row>
    <row r="4" s="113" customFormat="1" ht="25" customHeight="1" spans="2:6">
      <c r="B4" s="130" t="s">
        <v>58</v>
      </c>
      <c r="C4" s="131"/>
      <c r="D4" s="132" t="s">
        <v>4</v>
      </c>
      <c r="E4" s="132" t="s">
        <v>4</v>
      </c>
      <c r="F4" s="132" t="s">
        <v>4</v>
      </c>
    </row>
    <row r="5" s="113" customFormat="1" ht="25" customHeight="1" spans="1:6">
      <c r="A5" s="113" t="s">
        <v>59</v>
      </c>
      <c r="B5" s="133" t="s">
        <v>60</v>
      </c>
      <c r="C5" s="134" t="s">
        <v>61</v>
      </c>
      <c r="D5" s="135"/>
      <c r="E5" s="135"/>
      <c r="F5" s="135"/>
    </row>
    <row r="6" s="114" customFormat="1" ht="26" customHeight="1" spans="1:6">
      <c r="A6" s="114">
        <v>3</v>
      </c>
      <c r="B6" s="98" t="s">
        <v>62</v>
      </c>
      <c r="C6" s="101"/>
      <c r="D6" s="136">
        <v>161275.81</v>
      </c>
      <c r="E6" s="137"/>
      <c r="F6" s="138"/>
    </row>
    <row r="7" s="114" customFormat="1" ht="25" customHeight="1" spans="1:6">
      <c r="A7" s="114">
        <f t="shared" ref="A7:A70" si="0">LEN(B7)</f>
        <v>3</v>
      </c>
      <c r="B7" s="139">
        <v>201</v>
      </c>
      <c r="C7" s="140" t="s">
        <v>63</v>
      </c>
      <c r="D7" s="136">
        <f t="shared" ref="D7:D10" si="1">_wpsfn.ROUNDBANK(E7,2)</f>
        <v>10230.63</v>
      </c>
      <c r="E7" s="141">
        <f t="shared" ref="E7:E70" si="2">F7/10000</f>
        <v>10230.628117</v>
      </c>
      <c r="F7" s="138">
        <v>102306281.17</v>
      </c>
    </row>
    <row r="8" s="115" customFormat="1" ht="25" customHeight="1" spans="1:6">
      <c r="A8" s="114">
        <f t="shared" si="0"/>
        <v>5</v>
      </c>
      <c r="B8" s="142">
        <v>20101</v>
      </c>
      <c r="C8" s="143" t="s">
        <v>64</v>
      </c>
      <c r="D8" s="144">
        <f t="shared" si="1"/>
        <v>65.93</v>
      </c>
      <c r="E8" s="141">
        <f t="shared" si="2"/>
        <v>65.9314</v>
      </c>
      <c r="F8" s="138">
        <v>659314</v>
      </c>
    </row>
    <row r="9" s="114" customFormat="1" ht="25" customHeight="1" spans="1:6">
      <c r="A9" s="114">
        <f t="shared" si="0"/>
        <v>7</v>
      </c>
      <c r="B9" s="142">
        <v>2010101</v>
      </c>
      <c r="C9" s="143" t="s">
        <v>65</v>
      </c>
      <c r="D9" s="144">
        <f t="shared" si="1"/>
        <v>61.93</v>
      </c>
      <c r="E9" s="141">
        <f t="shared" si="2"/>
        <v>61.9314</v>
      </c>
      <c r="F9" s="138">
        <v>619314</v>
      </c>
    </row>
    <row r="10" s="114" customFormat="1" ht="28.05" customHeight="1" spans="1:6">
      <c r="A10" s="114">
        <f t="shared" si="0"/>
        <v>7</v>
      </c>
      <c r="B10" s="142">
        <v>2010102</v>
      </c>
      <c r="C10" s="143" t="s">
        <v>66</v>
      </c>
      <c r="D10" s="144">
        <f t="shared" si="1"/>
        <v>4</v>
      </c>
      <c r="E10" s="141">
        <f t="shared" si="2"/>
        <v>4</v>
      </c>
      <c r="F10" s="138">
        <v>40000</v>
      </c>
    </row>
    <row r="11" s="114" customFormat="1" ht="28.05" hidden="1" customHeight="1" spans="1:6">
      <c r="A11" s="114">
        <f t="shared" si="0"/>
        <v>7</v>
      </c>
      <c r="B11" s="142">
        <v>2010103</v>
      </c>
      <c r="C11" s="143" t="s">
        <v>67</v>
      </c>
      <c r="D11" s="143"/>
      <c r="E11" s="141">
        <f t="shared" si="2"/>
        <v>0</v>
      </c>
      <c r="F11" s="138">
        <v>0</v>
      </c>
    </row>
    <row r="12" s="114" customFormat="1" ht="28.05" hidden="1" customHeight="1" spans="1:6">
      <c r="A12" s="114">
        <f t="shared" si="0"/>
        <v>7</v>
      </c>
      <c r="B12" s="142">
        <v>2010104</v>
      </c>
      <c r="C12" s="143" t="s">
        <v>68</v>
      </c>
      <c r="D12" s="143"/>
      <c r="E12" s="141">
        <f t="shared" si="2"/>
        <v>0</v>
      </c>
      <c r="F12" s="138">
        <v>0</v>
      </c>
    </row>
    <row r="13" s="114" customFormat="1" ht="28.05" hidden="1" customHeight="1" spans="1:6">
      <c r="A13" s="114">
        <f t="shared" si="0"/>
        <v>7</v>
      </c>
      <c r="B13" s="142">
        <v>2010105</v>
      </c>
      <c r="C13" s="143" t="s">
        <v>69</v>
      </c>
      <c r="D13" s="143"/>
      <c r="E13" s="141">
        <f t="shared" si="2"/>
        <v>0</v>
      </c>
      <c r="F13" s="138">
        <v>0</v>
      </c>
    </row>
    <row r="14" s="114" customFormat="1" ht="28.05" hidden="1" customHeight="1" spans="1:6">
      <c r="A14" s="114">
        <f t="shared" si="0"/>
        <v>7</v>
      </c>
      <c r="B14" s="142">
        <v>2010106</v>
      </c>
      <c r="C14" s="143" t="s">
        <v>70</v>
      </c>
      <c r="D14" s="143"/>
      <c r="E14" s="141">
        <f t="shared" si="2"/>
        <v>0</v>
      </c>
      <c r="F14" s="138">
        <v>0</v>
      </c>
    </row>
    <row r="15" s="114" customFormat="1" ht="28.05" hidden="1" customHeight="1" spans="1:6">
      <c r="A15" s="114">
        <f t="shared" si="0"/>
        <v>7</v>
      </c>
      <c r="B15" s="142">
        <v>2010107</v>
      </c>
      <c r="C15" s="143" t="s">
        <v>71</v>
      </c>
      <c r="D15" s="143"/>
      <c r="E15" s="141">
        <f t="shared" si="2"/>
        <v>0</v>
      </c>
      <c r="F15" s="138">
        <v>0</v>
      </c>
    </row>
    <row r="16" s="114" customFormat="1" ht="28.05" hidden="1" customHeight="1" spans="1:6">
      <c r="A16" s="114">
        <f t="shared" si="0"/>
        <v>7</v>
      </c>
      <c r="B16" s="142">
        <v>2010108</v>
      </c>
      <c r="C16" s="143" t="s">
        <v>72</v>
      </c>
      <c r="D16" s="143"/>
      <c r="E16" s="141">
        <f t="shared" si="2"/>
        <v>0</v>
      </c>
      <c r="F16" s="138">
        <v>0</v>
      </c>
    </row>
    <row r="17" s="114" customFormat="1" ht="28.05" hidden="1" customHeight="1" spans="1:6">
      <c r="A17" s="114">
        <f t="shared" si="0"/>
        <v>7</v>
      </c>
      <c r="B17" s="142">
        <v>2010109</v>
      </c>
      <c r="C17" s="143" t="s">
        <v>73</v>
      </c>
      <c r="D17" s="143"/>
      <c r="E17" s="141">
        <f t="shared" si="2"/>
        <v>0</v>
      </c>
      <c r="F17" s="138">
        <v>0</v>
      </c>
    </row>
    <row r="18" s="114" customFormat="1" ht="28.05" hidden="1" customHeight="1" spans="1:6">
      <c r="A18" s="114">
        <f t="shared" si="0"/>
        <v>7</v>
      </c>
      <c r="B18" s="142">
        <v>2010150</v>
      </c>
      <c r="C18" s="143" t="s">
        <v>74</v>
      </c>
      <c r="D18" s="143"/>
      <c r="E18" s="141">
        <f t="shared" si="2"/>
        <v>0</v>
      </c>
      <c r="F18" s="138">
        <v>0</v>
      </c>
    </row>
    <row r="19" s="114" customFormat="1" ht="28.05" hidden="1" customHeight="1" spans="1:6">
      <c r="A19" s="114">
        <f t="shared" si="0"/>
        <v>7</v>
      </c>
      <c r="B19" s="142">
        <v>2010199</v>
      </c>
      <c r="C19" s="143" t="s">
        <v>75</v>
      </c>
      <c r="D19" s="143"/>
      <c r="E19" s="141">
        <f t="shared" si="2"/>
        <v>0</v>
      </c>
      <c r="F19" s="138">
        <v>0</v>
      </c>
    </row>
    <row r="20" s="114" customFormat="1" ht="28.05" hidden="1" customHeight="1" spans="1:6">
      <c r="A20" s="114">
        <f t="shared" si="0"/>
        <v>5</v>
      </c>
      <c r="B20" s="142">
        <v>20102</v>
      </c>
      <c r="C20" s="143" t="s">
        <v>76</v>
      </c>
      <c r="D20" s="143"/>
      <c r="E20" s="141">
        <f t="shared" si="2"/>
        <v>0</v>
      </c>
      <c r="F20" s="138">
        <v>0</v>
      </c>
    </row>
    <row r="21" s="114" customFormat="1" ht="28.05" hidden="1" customHeight="1" spans="1:6">
      <c r="A21" s="114">
        <f t="shared" si="0"/>
        <v>7</v>
      </c>
      <c r="B21" s="142">
        <v>2010201</v>
      </c>
      <c r="C21" s="143" t="s">
        <v>65</v>
      </c>
      <c r="D21" s="143"/>
      <c r="E21" s="141">
        <f t="shared" si="2"/>
        <v>0</v>
      </c>
      <c r="F21" s="138">
        <v>0</v>
      </c>
    </row>
    <row r="22" s="114" customFormat="1" ht="28.05" hidden="1" customHeight="1" spans="1:6">
      <c r="A22" s="114">
        <f t="shared" si="0"/>
        <v>7</v>
      </c>
      <c r="B22" s="142">
        <v>2010202</v>
      </c>
      <c r="C22" s="143" t="s">
        <v>66</v>
      </c>
      <c r="D22" s="143"/>
      <c r="E22" s="141">
        <f t="shared" si="2"/>
        <v>0</v>
      </c>
      <c r="F22" s="138">
        <v>0</v>
      </c>
    </row>
    <row r="23" s="114" customFormat="1" ht="28.05" hidden="1" customHeight="1" spans="1:6">
      <c r="A23" s="114">
        <f t="shared" si="0"/>
        <v>7</v>
      </c>
      <c r="B23" s="142">
        <v>2010203</v>
      </c>
      <c r="C23" s="143" t="s">
        <v>67</v>
      </c>
      <c r="D23" s="143"/>
      <c r="E23" s="141">
        <f t="shared" si="2"/>
        <v>0</v>
      </c>
      <c r="F23" s="138">
        <v>0</v>
      </c>
    </row>
    <row r="24" s="114" customFormat="1" ht="28.05" hidden="1" customHeight="1" spans="1:6">
      <c r="A24" s="114">
        <f t="shared" si="0"/>
        <v>7</v>
      </c>
      <c r="B24" s="142">
        <v>2010204</v>
      </c>
      <c r="C24" s="143" t="s">
        <v>77</v>
      </c>
      <c r="D24" s="143"/>
      <c r="E24" s="141">
        <f t="shared" si="2"/>
        <v>0</v>
      </c>
      <c r="F24" s="138">
        <v>0</v>
      </c>
    </row>
    <row r="25" s="114" customFormat="1" ht="28.05" hidden="1" customHeight="1" spans="1:6">
      <c r="A25" s="114">
        <f t="shared" si="0"/>
        <v>7</v>
      </c>
      <c r="B25" s="142">
        <v>2010205</v>
      </c>
      <c r="C25" s="143" t="s">
        <v>78</v>
      </c>
      <c r="D25" s="143"/>
      <c r="E25" s="141">
        <f t="shared" si="2"/>
        <v>0</v>
      </c>
      <c r="F25" s="138">
        <v>0</v>
      </c>
    </row>
    <row r="26" s="114" customFormat="1" ht="28.05" hidden="1" customHeight="1" spans="1:6">
      <c r="A26" s="114">
        <f t="shared" si="0"/>
        <v>7</v>
      </c>
      <c r="B26" s="142">
        <v>2010206</v>
      </c>
      <c r="C26" s="143" t="s">
        <v>79</v>
      </c>
      <c r="D26" s="143"/>
      <c r="E26" s="141">
        <f t="shared" si="2"/>
        <v>0</v>
      </c>
      <c r="F26" s="138">
        <v>0</v>
      </c>
    </row>
    <row r="27" s="114" customFormat="1" ht="28.05" hidden="1" customHeight="1" spans="1:6">
      <c r="A27" s="114">
        <f t="shared" si="0"/>
        <v>7</v>
      </c>
      <c r="B27" s="142">
        <v>2010250</v>
      </c>
      <c r="C27" s="143" t="s">
        <v>74</v>
      </c>
      <c r="D27" s="143"/>
      <c r="E27" s="141">
        <f t="shared" si="2"/>
        <v>0</v>
      </c>
      <c r="F27" s="138">
        <v>0</v>
      </c>
    </row>
    <row r="28" s="114" customFormat="1" ht="28.05" hidden="1" customHeight="1" spans="1:6">
      <c r="A28" s="114">
        <f t="shared" si="0"/>
        <v>7</v>
      </c>
      <c r="B28" s="142">
        <v>2010299</v>
      </c>
      <c r="C28" s="143" t="s">
        <v>80</v>
      </c>
      <c r="D28" s="143"/>
      <c r="E28" s="141">
        <f t="shared" si="2"/>
        <v>0</v>
      </c>
      <c r="F28" s="138">
        <v>0</v>
      </c>
    </row>
    <row r="29" s="114" customFormat="1" ht="25" customHeight="1" spans="1:6">
      <c r="A29" s="114">
        <f t="shared" si="0"/>
        <v>5</v>
      </c>
      <c r="B29" s="142">
        <v>20103</v>
      </c>
      <c r="C29" s="143" t="s">
        <v>81</v>
      </c>
      <c r="D29" s="144">
        <f t="shared" ref="D29:D31" si="3">_wpsfn.ROUNDBANK(E29,2)</f>
        <v>3513.63</v>
      </c>
      <c r="E29" s="141">
        <f t="shared" si="2"/>
        <v>3513.630878</v>
      </c>
      <c r="F29" s="138">
        <v>35136308.78</v>
      </c>
    </row>
    <row r="30" s="114" customFormat="1" ht="25" customHeight="1" spans="1:6">
      <c r="A30" s="114">
        <f t="shared" si="0"/>
        <v>7</v>
      </c>
      <c r="B30" s="142">
        <v>2010301</v>
      </c>
      <c r="C30" s="143" t="s">
        <v>65</v>
      </c>
      <c r="D30" s="144">
        <f t="shared" si="3"/>
        <v>2928.9</v>
      </c>
      <c r="E30" s="141">
        <f t="shared" si="2"/>
        <v>2928.895748</v>
      </c>
      <c r="F30" s="138">
        <v>29288957.48</v>
      </c>
    </row>
    <row r="31" s="114" customFormat="1" ht="25" customHeight="1" spans="1:6">
      <c r="A31" s="114">
        <f t="shared" si="0"/>
        <v>7</v>
      </c>
      <c r="B31" s="142">
        <v>2010302</v>
      </c>
      <c r="C31" s="143" t="s">
        <v>66</v>
      </c>
      <c r="D31" s="144">
        <f>_wpsfn.ROUNDBANK(E31,2)</f>
        <v>538.87</v>
      </c>
      <c r="E31" s="141">
        <f t="shared" si="2"/>
        <v>538.87</v>
      </c>
      <c r="F31" s="138">
        <v>5388700</v>
      </c>
    </row>
    <row r="32" s="114" customFormat="1" ht="28.05" hidden="1" customHeight="1" spans="1:6">
      <c r="A32" s="114">
        <f t="shared" si="0"/>
        <v>7</v>
      </c>
      <c r="B32" s="142">
        <v>2010303</v>
      </c>
      <c r="C32" s="143" t="s">
        <v>67</v>
      </c>
      <c r="D32" s="143"/>
      <c r="E32" s="141">
        <f t="shared" si="2"/>
        <v>0</v>
      </c>
      <c r="F32" s="138">
        <v>0</v>
      </c>
    </row>
    <row r="33" s="114" customFormat="1" ht="28.05" hidden="1" customHeight="1" spans="1:6">
      <c r="A33" s="114">
        <f t="shared" si="0"/>
        <v>7</v>
      </c>
      <c r="B33" s="142">
        <v>2010304</v>
      </c>
      <c r="C33" s="143" t="s">
        <v>82</v>
      </c>
      <c r="D33" s="143"/>
      <c r="E33" s="141">
        <f t="shared" si="2"/>
        <v>0</v>
      </c>
      <c r="F33" s="138">
        <v>0</v>
      </c>
    </row>
    <row r="34" s="114" customFormat="1" ht="28.05" hidden="1" customHeight="1" spans="1:6">
      <c r="A34" s="114">
        <f t="shared" si="0"/>
        <v>7</v>
      </c>
      <c r="B34" s="142">
        <v>2010305</v>
      </c>
      <c r="C34" s="143" t="s">
        <v>83</v>
      </c>
      <c r="D34" s="143"/>
      <c r="E34" s="141">
        <f t="shared" si="2"/>
        <v>0</v>
      </c>
      <c r="F34" s="138">
        <v>0</v>
      </c>
    </row>
    <row r="35" s="114" customFormat="1" ht="28.05" hidden="1" customHeight="1" spans="1:6">
      <c r="A35" s="114">
        <f t="shared" si="0"/>
        <v>7</v>
      </c>
      <c r="B35" s="142">
        <v>2010306</v>
      </c>
      <c r="C35" s="143" t="s">
        <v>84</v>
      </c>
      <c r="D35" s="143"/>
      <c r="E35" s="141">
        <f t="shared" si="2"/>
        <v>0</v>
      </c>
      <c r="F35" s="138">
        <v>0</v>
      </c>
    </row>
    <row r="36" s="114" customFormat="1" ht="28.05" hidden="1" customHeight="1" spans="1:6">
      <c r="A36" s="114">
        <f t="shared" si="0"/>
        <v>7</v>
      </c>
      <c r="B36" s="142">
        <v>2010308</v>
      </c>
      <c r="C36" s="143" t="s">
        <v>85</v>
      </c>
      <c r="D36" s="143"/>
      <c r="E36" s="141">
        <f t="shared" si="2"/>
        <v>0</v>
      </c>
      <c r="F36" s="138">
        <v>0</v>
      </c>
    </row>
    <row r="37" s="114" customFormat="1" ht="28.05" hidden="1" customHeight="1" spans="1:6">
      <c r="A37" s="114">
        <f t="shared" si="0"/>
        <v>7</v>
      </c>
      <c r="B37" s="142">
        <v>2010309</v>
      </c>
      <c r="C37" s="143" t="s">
        <v>86</v>
      </c>
      <c r="D37" s="143"/>
      <c r="E37" s="141">
        <f t="shared" si="2"/>
        <v>0</v>
      </c>
      <c r="F37" s="138">
        <v>0</v>
      </c>
    </row>
    <row r="38" s="114" customFormat="1" ht="28.05" hidden="1" customHeight="1" spans="1:6">
      <c r="A38" s="114">
        <f t="shared" si="0"/>
        <v>7</v>
      </c>
      <c r="B38" s="142">
        <v>2010350</v>
      </c>
      <c r="C38" s="143" t="s">
        <v>74</v>
      </c>
      <c r="D38" s="143"/>
      <c r="E38" s="141">
        <f t="shared" si="2"/>
        <v>0</v>
      </c>
      <c r="F38" s="138">
        <v>0</v>
      </c>
    </row>
    <row r="39" s="114" customFormat="1" ht="33" customHeight="1" spans="1:6">
      <c r="A39" s="114">
        <f t="shared" si="0"/>
        <v>7</v>
      </c>
      <c r="B39" s="142">
        <v>2010399</v>
      </c>
      <c r="C39" s="143" t="s">
        <v>87</v>
      </c>
      <c r="D39" s="144">
        <f>_wpsfn.ROUNDBANK(E39,2)-0.01</f>
        <v>45.86</v>
      </c>
      <c r="E39" s="141">
        <f t="shared" si="2"/>
        <v>45.86513</v>
      </c>
      <c r="F39" s="138">
        <v>458651.3</v>
      </c>
    </row>
    <row r="40" s="114" customFormat="1" ht="25" customHeight="1" spans="1:6">
      <c r="A40" s="114">
        <f t="shared" si="0"/>
        <v>5</v>
      </c>
      <c r="B40" s="142">
        <v>20104</v>
      </c>
      <c r="C40" s="143" t="s">
        <v>88</v>
      </c>
      <c r="D40" s="144">
        <f t="shared" ref="D39:D42" si="4">_wpsfn.ROUNDBANK(E40,2)</f>
        <v>358.12</v>
      </c>
      <c r="E40" s="141">
        <f t="shared" si="2"/>
        <v>358.115296</v>
      </c>
      <c r="F40" s="138">
        <v>3581152.96</v>
      </c>
    </row>
    <row r="41" s="114" customFormat="1" ht="25" customHeight="1" spans="1:6">
      <c r="A41" s="114">
        <f t="shared" si="0"/>
        <v>7</v>
      </c>
      <c r="B41" s="142">
        <v>2010401</v>
      </c>
      <c r="C41" s="143" t="s">
        <v>65</v>
      </c>
      <c r="D41" s="144">
        <f t="shared" si="4"/>
        <v>354.32</v>
      </c>
      <c r="E41" s="141">
        <f t="shared" si="2"/>
        <v>354.315296</v>
      </c>
      <c r="F41" s="138">
        <v>3543152.96</v>
      </c>
    </row>
    <row r="42" s="114" customFormat="1" ht="25" customHeight="1" spans="1:6">
      <c r="A42" s="114">
        <f t="shared" si="0"/>
        <v>7</v>
      </c>
      <c r="B42" s="142">
        <v>2010402</v>
      </c>
      <c r="C42" s="143" t="s">
        <v>66</v>
      </c>
      <c r="D42" s="144">
        <f t="shared" si="4"/>
        <v>2.8</v>
      </c>
      <c r="E42" s="141">
        <f t="shared" si="2"/>
        <v>2.8</v>
      </c>
      <c r="F42" s="138">
        <v>28000</v>
      </c>
    </row>
    <row r="43" s="114" customFormat="1" ht="28.05" hidden="1" customHeight="1" spans="1:6">
      <c r="A43" s="114">
        <f t="shared" si="0"/>
        <v>7</v>
      </c>
      <c r="B43" s="142">
        <v>2010403</v>
      </c>
      <c r="C43" s="143" t="s">
        <v>67</v>
      </c>
      <c r="D43" s="143"/>
      <c r="E43" s="141">
        <f t="shared" si="2"/>
        <v>0</v>
      </c>
      <c r="F43" s="138">
        <v>0</v>
      </c>
    </row>
    <row r="44" s="114" customFormat="1" ht="28.05" hidden="1" customHeight="1" spans="1:6">
      <c r="A44" s="114">
        <f t="shared" si="0"/>
        <v>7</v>
      </c>
      <c r="B44" s="142">
        <v>2010404</v>
      </c>
      <c r="C44" s="143" t="s">
        <v>89</v>
      </c>
      <c r="D44" s="143"/>
      <c r="E44" s="141">
        <f t="shared" si="2"/>
        <v>0</v>
      </c>
      <c r="F44" s="138">
        <v>0</v>
      </c>
    </row>
    <row r="45" s="114" customFormat="1" ht="28.05" hidden="1" customHeight="1" spans="1:6">
      <c r="A45" s="114">
        <f t="shared" si="0"/>
        <v>7</v>
      </c>
      <c r="B45" s="142">
        <v>2010405</v>
      </c>
      <c r="C45" s="143" t="s">
        <v>90</v>
      </c>
      <c r="D45" s="143"/>
      <c r="E45" s="141">
        <f t="shared" si="2"/>
        <v>0</v>
      </c>
      <c r="F45" s="138">
        <v>0</v>
      </c>
    </row>
    <row r="46" s="114" customFormat="1" ht="28.05" hidden="1" customHeight="1" spans="1:6">
      <c r="A46" s="114">
        <f t="shared" si="0"/>
        <v>7</v>
      </c>
      <c r="B46" s="142">
        <v>2010406</v>
      </c>
      <c r="C46" s="143" t="s">
        <v>91</v>
      </c>
      <c r="D46" s="143"/>
      <c r="E46" s="141">
        <f t="shared" si="2"/>
        <v>0</v>
      </c>
      <c r="F46" s="138">
        <v>0</v>
      </c>
    </row>
    <row r="47" s="114" customFormat="1" ht="28.05" hidden="1" customHeight="1" spans="1:6">
      <c r="A47" s="114">
        <f t="shared" si="0"/>
        <v>7</v>
      </c>
      <c r="B47" s="142">
        <v>2010407</v>
      </c>
      <c r="C47" s="143" t="s">
        <v>92</v>
      </c>
      <c r="D47" s="143"/>
      <c r="E47" s="141">
        <f t="shared" si="2"/>
        <v>0</v>
      </c>
      <c r="F47" s="138">
        <v>0</v>
      </c>
    </row>
    <row r="48" s="114" customFormat="1" ht="25" customHeight="1" spans="1:6">
      <c r="A48" s="114">
        <f t="shared" si="0"/>
        <v>7</v>
      </c>
      <c r="B48" s="142">
        <v>2010408</v>
      </c>
      <c r="C48" s="143" t="s">
        <v>93</v>
      </c>
      <c r="D48" s="144">
        <f>_wpsfn.ROUNDBANK(E48,2)</f>
        <v>1</v>
      </c>
      <c r="E48" s="141">
        <f t="shared" si="2"/>
        <v>1</v>
      </c>
      <c r="F48" s="138">
        <v>10000</v>
      </c>
    </row>
    <row r="49" s="114" customFormat="1" ht="28.05" hidden="1" customHeight="1" spans="1:6">
      <c r="A49" s="114">
        <f t="shared" si="0"/>
        <v>7</v>
      </c>
      <c r="B49" s="142">
        <v>2010450</v>
      </c>
      <c r="C49" s="143" t="s">
        <v>74</v>
      </c>
      <c r="D49" s="143"/>
      <c r="E49" s="141">
        <f t="shared" si="2"/>
        <v>0</v>
      </c>
      <c r="F49" s="138">
        <v>0</v>
      </c>
    </row>
    <row r="50" s="114" customFormat="1" ht="28.05" hidden="1" customHeight="1" spans="1:6">
      <c r="A50" s="114">
        <f t="shared" si="0"/>
        <v>7</v>
      </c>
      <c r="B50" s="142">
        <v>2010499</v>
      </c>
      <c r="C50" s="143" t="s">
        <v>94</v>
      </c>
      <c r="D50" s="143"/>
      <c r="E50" s="141">
        <f t="shared" si="2"/>
        <v>0</v>
      </c>
      <c r="F50" s="138">
        <v>0</v>
      </c>
    </row>
    <row r="51" s="114" customFormat="1" ht="25" customHeight="1" spans="1:6">
      <c r="A51" s="114">
        <f t="shared" si="0"/>
        <v>5</v>
      </c>
      <c r="B51" s="142">
        <v>20105</v>
      </c>
      <c r="C51" s="143" t="s">
        <v>95</v>
      </c>
      <c r="D51" s="144">
        <f>_wpsfn.ROUNDBANK(E51,2)</f>
        <v>8</v>
      </c>
      <c r="E51" s="141">
        <f t="shared" si="2"/>
        <v>8</v>
      </c>
      <c r="F51" s="138">
        <v>80000</v>
      </c>
    </row>
    <row r="52" s="114" customFormat="1" ht="28.05" hidden="1" customHeight="1" spans="1:6">
      <c r="A52" s="114">
        <f t="shared" si="0"/>
        <v>7</v>
      </c>
      <c r="B52" s="142">
        <v>2010501</v>
      </c>
      <c r="C52" s="143" t="s">
        <v>65</v>
      </c>
      <c r="D52" s="143"/>
      <c r="E52" s="141">
        <f t="shared" si="2"/>
        <v>0</v>
      </c>
      <c r="F52" s="138">
        <v>0</v>
      </c>
    </row>
    <row r="53" s="114" customFormat="1" ht="28.05" hidden="1" customHeight="1" spans="1:6">
      <c r="A53" s="114">
        <f t="shared" si="0"/>
        <v>7</v>
      </c>
      <c r="B53" s="142">
        <v>2010502</v>
      </c>
      <c r="C53" s="143" t="s">
        <v>66</v>
      </c>
      <c r="D53" s="143"/>
      <c r="E53" s="141">
        <f t="shared" si="2"/>
        <v>0</v>
      </c>
      <c r="F53" s="138">
        <v>0</v>
      </c>
    </row>
    <row r="54" s="114" customFormat="1" ht="28.05" hidden="1" customHeight="1" spans="1:6">
      <c r="A54" s="114">
        <f t="shared" si="0"/>
        <v>7</v>
      </c>
      <c r="B54" s="142">
        <v>2010503</v>
      </c>
      <c r="C54" s="143" t="s">
        <v>67</v>
      </c>
      <c r="D54" s="143"/>
      <c r="E54" s="141">
        <f t="shared" si="2"/>
        <v>0</v>
      </c>
      <c r="F54" s="138">
        <v>0</v>
      </c>
    </row>
    <row r="55" s="114" customFormat="1" ht="28.05" hidden="1" customHeight="1" spans="1:6">
      <c r="A55" s="114">
        <f t="shared" si="0"/>
        <v>7</v>
      </c>
      <c r="B55" s="142">
        <v>2010504</v>
      </c>
      <c r="C55" s="143" t="s">
        <v>96</v>
      </c>
      <c r="D55" s="143"/>
      <c r="E55" s="141">
        <f t="shared" si="2"/>
        <v>0</v>
      </c>
      <c r="F55" s="138">
        <v>0</v>
      </c>
    </row>
    <row r="56" s="114" customFormat="1" ht="28.05" hidden="1" customHeight="1" spans="1:6">
      <c r="A56" s="114">
        <f t="shared" si="0"/>
        <v>7</v>
      </c>
      <c r="B56" s="142">
        <v>2010505</v>
      </c>
      <c r="C56" s="143" t="s">
        <v>97</v>
      </c>
      <c r="D56" s="143"/>
      <c r="E56" s="141">
        <f t="shared" si="2"/>
        <v>0</v>
      </c>
      <c r="F56" s="138">
        <v>0</v>
      </c>
    </row>
    <row r="57" s="114" customFormat="1" ht="28.05" hidden="1" customHeight="1" spans="1:6">
      <c r="A57" s="114">
        <f t="shared" si="0"/>
        <v>7</v>
      </c>
      <c r="B57" s="142">
        <v>2010506</v>
      </c>
      <c r="C57" s="143" t="s">
        <v>98</v>
      </c>
      <c r="D57" s="143"/>
      <c r="E57" s="141">
        <f t="shared" si="2"/>
        <v>0</v>
      </c>
      <c r="F57" s="138">
        <v>0</v>
      </c>
    </row>
    <row r="58" s="114" customFormat="1" ht="25" customHeight="1" spans="1:6">
      <c r="A58" s="114">
        <f t="shared" si="0"/>
        <v>7</v>
      </c>
      <c r="B58" s="142">
        <v>2010507</v>
      </c>
      <c r="C58" s="143" t="s">
        <v>99</v>
      </c>
      <c r="D58" s="144">
        <f t="shared" ref="D58:D63" si="5">_wpsfn.ROUNDBANK(E58,2)</f>
        <v>8</v>
      </c>
      <c r="E58" s="141">
        <f t="shared" si="2"/>
        <v>8</v>
      </c>
      <c r="F58" s="138">
        <v>80000</v>
      </c>
    </row>
    <row r="59" s="114" customFormat="1" ht="28.05" hidden="1" customHeight="1" spans="1:6">
      <c r="A59" s="114">
        <f t="shared" si="0"/>
        <v>7</v>
      </c>
      <c r="B59" s="142">
        <v>2010550</v>
      </c>
      <c r="C59" s="143" t="s">
        <v>74</v>
      </c>
      <c r="D59" s="143"/>
      <c r="E59" s="141">
        <f t="shared" si="2"/>
        <v>0</v>
      </c>
      <c r="F59" s="138">
        <v>0</v>
      </c>
    </row>
    <row r="60" s="114" customFormat="1" ht="28.05" hidden="1" customHeight="1" spans="1:6">
      <c r="A60" s="114">
        <f t="shared" si="0"/>
        <v>7</v>
      </c>
      <c r="B60" s="142">
        <v>2010599</v>
      </c>
      <c r="C60" s="143" t="s">
        <v>100</v>
      </c>
      <c r="D60" s="143"/>
      <c r="E60" s="141">
        <f t="shared" si="2"/>
        <v>0</v>
      </c>
      <c r="F60" s="138">
        <v>0</v>
      </c>
    </row>
    <row r="61" s="114" customFormat="1" ht="25" customHeight="1" spans="1:6">
      <c r="A61" s="114">
        <f t="shared" si="0"/>
        <v>5</v>
      </c>
      <c r="B61" s="142">
        <v>20106</v>
      </c>
      <c r="C61" s="143" t="s">
        <v>101</v>
      </c>
      <c r="D61" s="144">
        <f>_wpsfn.ROUNDBANK(E61,2)+0.01</f>
        <v>2893.44</v>
      </c>
      <c r="E61" s="141">
        <f t="shared" si="2"/>
        <v>2893.428132</v>
      </c>
      <c r="F61" s="138">
        <v>28934281.32</v>
      </c>
    </row>
    <row r="62" s="114" customFormat="1" ht="25" customHeight="1" spans="1:6">
      <c r="A62" s="114">
        <f t="shared" si="0"/>
        <v>7</v>
      </c>
      <c r="B62" s="142">
        <v>2010601</v>
      </c>
      <c r="C62" s="143" t="s">
        <v>65</v>
      </c>
      <c r="D62" s="144">
        <f t="shared" si="5"/>
        <v>499.76</v>
      </c>
      <c r="E62" s="141">
        <f t="shared" si="2"/>
        <v>499.757944</v>
      </c>
      <c r="F62" s="138">
        <v>4997579.44</v>
      </c>
    </row>
    <row r="63" s="114" customFormat="1" ht="25" customHeight="1" spans="1:6">
      <c r="A63" s="114">
        <f t="shared" si="0"/>
        <v>7</v>
      </c>
      <c r="B63" s="142">
        <v>2010602</v>
      </c>
      <c r="C63" s="143" t="s">
        <v>66</v>
      </c>
      <c r="D63" s="144">
        <f t="shared" si="5"/>
        <v>18.14</v>
      </c>
      <c r="E63" s="141">
        <f t="shared" si="2"/>
        <v>18.14</v>
      </c>
      <c r="F63" s="138">
        <v>181400</v>
      </c>
    </row>
    <row r="64" s="114" customFormat="1" ht="28.05" hidden="1" customHeight="1" spans="1:6">
      <c r="A64" s="114">
        <f t="shared" si="0"/>
        <v>7</v>
      </c>
      <c r="B64" s="142">
        <v>2010603</v>
      </c>
      <c r="C64" s="143" t="s">
        <v>67</v>
      </c>
      <c r="D64" s="143"/>
      <c r="E64" s="141">
        <f t="shared" si="2"/>
        <v>0</v>
      </c>
      <c r="F64" s="138">
        <v>0</v>
      </c>
    </row>
    <row r="65" s="114" customFormat="1" ht="28.05" hidden="1" customHeight="1" spans="1:6">
      <c r="A65" s="114">
        <f t="shared" si="0"/>
        <v>7</v>
      </c>
      <c r="B65" s="142">
        <v>2010604</v>
      </c>
      <c r="C65" s="143" t="s">
        <v>102</v>
      </c>
      <c r="D65" s="143"/>
      <c r="E65" s="141">
        <f t="shared" si="2"/>
        <v>0</v>
      </c>
      <c r="F65" s="138">
        <v>0</v>
      </c>
    </row>
    <row r="66" s="114" customFormat="1" ht="28.05" hidden="1" customHeight="1" spans="1:6">
      <c r="A66" s="114">
        <f t="shared" si="0"/>
        <v>7</v>
      </c>
      <c r="B66" s="142">
        <v>2010605</v>
      </c>
      <c r="C66" s="143" t="s">
        <v>103</v>
      </c>
      <c r="D66" s="143"/>
      <c r="E66" s="141">
        <f t="shared" si="2"/>
        <v>0</v>
      </c>
      <c r="F66" s="138">
        <v>0</v>
      </c>
    </row>
    <row r="67" s="114" customFormat="1" ht="28.05" hidden="1" customHeight="1" spans="1:6">
      <c r="A67" s="114">
        <f t="shared" si="0"/>
        <v>7</v>
      </c>
      <c r="B67" s="142">
        <v>2010606</v>
      </c>
      <c r="C67" s="143" t="s">
        <v>104</v>
      </c>
      <c r="D67" s="143"/>
      <c r="E67" s="141">
        <f t="shared" si="2"/>
        <v>0</v>
      </c>
      <c r="F67" s="138">
        <v>0</v>
      </c>
    </row>
    <row r="68" s="114" customFormat="1" ht="28.05" hidden="1" customHeight="1" spans="1:6">
      <c r="A68" s="114">
        <f t="shared" si="0"/>
        <v>7</v>
      </c>
      <c r="B68" s="142">
        <v>2010607</v>
      </c>
      <c r="C68" s="143" t="s">
        <v>105</v>
      </c>
      <c r="D68" s="143"/>
      <c r="E68" s="141">
        <f t="shared" si="2"/>
        <v>0</v>
      </c>
      <c r="F68" s="138">
        <v>0</v>
      </c>
    </row>
    <row r="69" s="114" customFormat="1" ht="28.05" hidden="1" customHeight="1" spans="1:6">
      <c r="A69" s="114">
        <f t="shared" si="0"/>
        <v>7</v>
      </c>
      <c r="B69" s="142">
        <v>2010608</v>
      </c>
      <c r="C69" s="143" t="s">
        <v>106</v>
      </c>
      <c r="D69" s="143"/>
      <c r="E69" s="141">
        <f t="shared" si="2"/>
        <v>0</v>
      </c>
      <c r="F69" s="138">
        <v>0</v>
      </c>
    </row>
    <row r="70" s="114" customFormat="1" ht="25" customHeight="1" spans="1:6">
      <c r="A70" s="114">
        <f t="shared" si="0"/>
        <v>7</v>
      </c>
      <c r="B70" s="142">
        <v>2010650</v>
      </c>
      <c r="C70" s="143" t="s">
        <v>74</v>
      </c>
      <c r="D70" s="144">
        <f>_wpsfn.ROUNDBANK(E70,2)</f>
        <v>279.37</v>
      </c>
      <c r="E70" s="141">
        <f t="shared" si="2"/>
        <v>279.366988</v>
      </c>
      <c r="F70" s="138">
        <v>2793669.88</v>
      </c>
    </row>
    <row r="71" s="114" customFormat="1" ht="25" customHeight="1" spans="1:6">
      <c r="A71" s="114">
        <f t="shared" ref="A71:A134" si="6">LEN(B71)</f>
        <v>7</v>
      </c>
      <c r="B71" s="142">
        <v>2010699</v>
      </c>
      <c r="C71" s="143" t="s">
        <v>107</v>
      </c>
      <c r="D71" s="144">
        <f>_wpsfn.ROUNDBANK(E71,2)+0.01</f>
        <v>2096.17</v>
      </c>
      <c r="E71" s="141">
        <f t="shared" ref="E71:E134" si="7">F71/10000</f>
        <v>2096.1632</v>
      </c>
      <c r="F71" s="138">
        <v>20961632</v>
      </c>
    </row>
    <row r="72" s="114" customFormat="1" ht="28.05" hidden="1" customHeight="1" spans="1:6">
      <c r="A72" s="114">
        <f t="shared" si="6"/>
        <v>5</v>
      </c>
      <c r="B72" s="142">
        <v>20107</v>
      </c>
      <c r="C72" s="143" t="s">
        <v>108</v>
      </c>
      <c r="D72" s="143"/>
      <c r="E72" s="141">
        <f t="shared" si="7"/>
        <v>0</v>
      </c>
      <c r="F72" s="138">
        <v>0</v>
      </c>
    </row>
    <row r="73" s="114" customFormat="1" ht="28.05" hidden="1" customHeight="1" spans="1:6">
      <c r="A73" s="114">
        <f t="shared" si="6"/>
        <v>7</v>
      </c>
      <c r="B73" s="142">
        <v>2010701</v>
      </c>
      <c r="C73" s="143" t="s">
        <v>65</v>
      </c>
      <c r="D73" s="143"/>
      <c r="E73" s="141">
        <f t="shared" si="7"/>
        <v>0</v>
      </c>
      <c r="F73" s="138">
        <v>0</v>
      </c>
    </row>
    <row r="74" s="114" customFormat="1" ht="28.05" hidden="1" customHeight="1" spans="1:6">
      <c r="A74" s="114">
        <f t="shared" si="6"/>
        <v>7</v>
      </c>
      <c r="B74" s="142">
        <v>2010702</v>
      </c>
      <c r="C74" s="143" t="s">
        <v>66</v>
      </c>
      <c r="D74" s="143"/>
      <c r="E74" s="141">
        <f t="shared" si="7"/>
        <v>0</v>
      </c>
      <c r="F74" s="138">
        <v>0</v>
      </c>
    </row>
    <row r="75" s="114" customFormat="1" ht="28.05" hidden="1" customHeight="1" spans="1:6">
      <c r="A75" s="114">
        <f t="shared" si="6"/>
        <v>7</v>
      </c>
      <c r="B75" s="142">
        <v>2010703</v>
      </c>
      <c r="C75" s="143" t="s">
        <v>67</v>
      </c>
      <c r="D75" s="143"/>
      <c r="E75" s="141">
        <f t="shared" si="7"/>
        <v>0</v>
      </c>
      <c r="F75" s="138">
        <v>0</v>
      </c>
    </row>
    <row r="76" s="114" customFormat="1" ht="28.05" hidden="1" customHeight="1" spans="1:6">
      <c r="A76" s="114">
        <f t="shared" si="6"/>
        <v>7</v>
      </c>
      <c r="B76" s="142">
        <v>2010709</v>
      </c>
      <c r="C76" s="143" t="s">
        <v>105</v>
      </c>
      <c r="D76" s="143"/>
      <c r="E76" s="141">
        <f t="shared" si="7"/>
        <v>0</v>
      </c>
      <c r="F76" s="138">
        <v>0</v>
      </c>
    </row>
    <row r="77" s="114" customFormat="1" ht="28.05" hidden="1" customHeight="1" spans="1:6">
      <c r="A77" s="114">
        <f t="shared" si="6"/>
        <v>7</v>
      </c>
      <c r="B77" s="142">
        <v>2010710</v>
      </c>
      <c r="C77" s="143" t="s">
        <v>109</v>
      </c>
      <c r="D77" s="143"/>
      <c r="E77" s="141">
        <f t="shared" si="7"/>
        <v>0</v>
      </c>
      <c r="F77" s="138">
        <v>0</v>
      </c>
    </row>
    <row r="78" s="114" customFormat="1" ht="28.05" hidden="1" customHeight="1" spans="1:6">
      <c r="A78" s="114">
        <f t="shared" si="6"/>
        <v>7</v>
      </c>
      <c r="B78" s="142">
        <v>2010750</v>
      </c>
      <c r="C78" s="143" t="s">
        <v>74</v>
      </c>
      <c r="D78" s="143"/>
      <c r="E78" s="141">
        <f t="shared" si="7"/>
        <v>0</v>
      </c>
      <c r="F78" s="138">
        <v>0</v>
      </c>
    </row>
    <row r="79" s="114" customFormat="1" ht="28.05" hidden="1" customHeight="1" spans="1:6">
      <c r="A79" s="114">
        <f t="shared" si="6"/>
        <v>7</v>
      </c>
      <c r="B79" s="142">
        <v>2010799</v>
      </c>
      <c r="C79" s="143" t="s">
        <v>110</v>
      </c>
      <c r="D79" s="143"/>
      <c r="E79" s="141">
        <f t="shared" si="7"/>
        <v>0</v>
      </c>
      <c r="F79" s="138">
        <v>0</v>
      </c>
    </row>
    <row r="80" s="114" customFormat="1" ht="25" customHeight="1" spans="1:6">
      <c r="A80" s="114">
        <f t="shared" si="6"/>
        <v>5</v>
      </c>
      <c r="B80" s="142">
        <v>20108</v>
      </c>
      <c r="C80" s="143" t="s">
        <v>111</v>
      </c>
      <c r="D80" s="144">
        <f>_wpsfn.ROUNDBANK(E80,2)</f>
        <v>95</v>
      </c>
      <c r="E80" s="141">
        <f t="shared" si="7"/>
        <v>95</v>
      </c>
      <c r="F80" s="138">
        <v>950000</v>
      </c>
    </row>
    <row r="81" s="114" customFormat="1" ht="28.05" hidden="1" customHeight="1" spans="1:6">
      <c r="A81" s="114">
        <f t="shared" si="6"/>
        <v>7</v>
      </c>
      <c r="B81" s="142">
        <v>2010801</v>
      </c>
      <c r="C81" s="143" t="s">
        <v>65</v>
      </c>
      <c r="D81" s="143"/>
      <c r="E81" s="141">
        <f t="shared" si="7"/>
        <v>0</v>
      </c>
      <c r="F81" s="138">
        <v>0</v>
      </c>
    </row>
    <row r="82" s="114" customFormat="1" ht="28.05" hidden="1" customHeight="1" spans="1:6">
      <c r="A82" s="114">
        <f t="shared" si="6"/>
        <v>7</v>
      </c>
      <c r="B82" s="142">
        <v>2010802</v>
      </c>
      <c r="C82" s="143" t="s">
        <v>66</v>
      </c>
      <c r="D82" s="143"/>
      <c r="E82" s="141">
        <f t="shared" si="7"/>
        <v>0</v>
      </c>
      <c r="F82" s="138">
        <v>0</v>
      </c>
    </row>
    <row r="83" s="114" customFormat="1" ht="28.05" hidden="1" customHeight="1" spans="1:6">
      <c r="A83" s="114">
        <f t="shared" si="6"/>
        <v>7</v>
      </c>
      <c r="B83" s="142">
        <v>2010803</v>
      </c>
      <c r="C83" s="143" t="s">
        <v>67</v>
      </c>
      <c r="D83" s="143"/>
      <c r="E83" s="141">
        <f t="shared" si="7"/>
        <v>0</v>
      </c>
      <c r="F83" s="138">
        <v>0</v>
      </c>
    </row>
    <row r="84" s="114" customFormat="1" ht="28.05" customHeight="1" spans="1:6">
      <c r="A84" s="114">
        <f t="shared" si="6"/>
        <v>7</v>
      </c>
      <c r="B84" s="142">
        <v>2010804</v>
      </c>
      <c r="C84" s="143" t="s">
        <v>112</v>
      </c>
      <c r="D84" s="144">
        <f>_wpsfn.ROUNDBANK(E84,2)</f>
        <v>95</v>
      </c>
      <c r="E84" s="141">
        <f t="shared" si="7"/>
        <v>95</v>
      </c>
      <c r="F84" s="138">
        <v>950000</v>
      </c>
    </row>
    <row r="85" s="114" customFormat="1" ht="28.05" hidden="1" customHeight="1" spans="1:6">
      <c r="A85" s="114">
        <f t="shared" si="6"/>
        <v>7</v>
      </c>
      <c r="B85" s="142">
        <v>2010805</v>
      </c>
      <c r="C85" s="143" t="s">
        <v>113</v>
      </c>
      <c r="D85" s="143"/>
      <c r="E85" s="141">
        <f t="shared" si="7"/>
        <v>0</v>
      </c>
      <c r="F85" s="138">
        <v>0</v>
      </c>
    </row>
    <row r="86" s="114" customFormat="1" ht="28.05" hidden="1" customHeight="1" spans="1:6">
      <c r="A86" s="114">
        <f t="shared" si="6"/>
        <v>7</v>
      </c>
      <c r="B86" s="142">
        <v>2010806</v>
      </c>
      <c r="C86" s="143" t="s">
        <v>105</v>
      </c>
      <c r="D86" s="143"/>
      <c r="E86" s="141">
        <f t="shared" si="7"/>
        <v>0</v>
      </c>
      <c r="F86" s="138">
        <v>0</v>
      </c>
    </row>
    <row r="87" s="114" customFormat="1" ht="28.05" hidden="1" customHeight="1" spans="1:6">
      <c r="A87" s="114">
        <f t="shared" si="6"/>
        <v>7</v>
      </c>
      <c r="B87" s="142">
        <v>2010850</v>
      </c>
      <c r="C87" s="143" t="s">
        <v>74</v>
      </c>
      <c r="D87" s="143"/>
      <c r="E87" s="141">
        <f t="shared" si="7"/>
        <v>0</v>
      </c>
      <c r="F87" s="138">
        <v>0</v>
      </c>
    </row>
    <row r="88" s="114" customFormat="1" ht="25" hidden="1" customHeight="1" spans="1:6">
      <c r="A88" s="114">
        <f t="shared" si="6"/>
        <v>7</v>
      </c>
      <c r="B88" s="142">
        <v>2010899</v>
      </c>
      <c r="C88" s="143" t="s">
        <v>114</v>
      </c>
      <c r="D88" s="143"/>
      <c r="E88" s="141">
        <f t="shared" si="7"/>
        <v>0</v>
      </c>
      <c r="F88" s="138">
        <v>0</v>
      </c>
    </row>
    <row r="89" s="114" customFormat="1" ht="28.05" hidden="1" customHeight="1" spans="1:6">
      <c r="A89" s="114">
        <f t="shared" si="6"/>
        <v>5</v>
      </c>
      <c r="B89" s="142">
        <v>20109</v>
      </c>
      <c r="C89" s="143" t="s">
        <v>115</v>
      </c>
      <c r="D89" s="143"/>
      <c r="E89" s="141">
        <f t="shared" si="7"/>
        <v>0</v>
      </c>
      <c r="F89" s="138">
        <v>0</v>
      </c>
    </row>
    <row r="90" s="114" customFormat="1" ht="28.05" hidden="1" customHeight="1" spans="1:6">
      <c r="A90" s="114">
        <f t="shared" si="6"/>
        <v>7</v>
      </c>
      <c r="B90" s="142">
        <v>2010901</v>
      </c>
      <c r="C90" s="143" t="s">
        <v>65</v>
      </c>
      <c r="D90" s="143"/>
      <c r="E90" s="141">
        <f t="shared" si="7"/>
        <v>0</v>
      </c>
      <c r="F90" s="138">
        <v>0</v>
      </c>
    </row>
    <row r="91" s="114" customFormat="1" ht="28.05" hidden="1" customHeight="1" spans="1:6">
      <c r="A91" s="114">
        <f t="shared" si="6"/>
        <v>7</v>
      </c>
      <c r="B91" s="142">
        <v>2010902</v>
      </c>
      <c r="C91" s="143" t="s">
        <v>66</v>
      </c>
      <c r="D91" s="143"/>
      <c r="E91" s="141">
        <f t="shared" si="7"/>
        <v>0</v>
      </c>
      <c r="F91" s="138">
        <v>0</v>
      </c>
    </row>
    <row r="92" s="114" customFormat="1" ht="28.05" hidden="1" customHeight="1" spans="1:6">
      <c r="A92" s="114">
        <f t="shared" si="6"/>
        <v>7</v>
      </c>
      <c r="B92" s="142">
        <v>2010903</v>
      </c>
      <c r="C92" s="143" t="s">
        <v>67</v>
      </c>
      <c r="D92" s="143"/>
      <c r="E92" s="141">
        <f t="shared" si="7"/>
        <v>0</v>
      </c>
      <c r="F92" s="138">
        <v>0</v>
      </c>
    </row>
    <row r="93" s="114" customFormat="1" ht="28.05" hidden="1" customHeight="1" spans="1:6">
      <c r="A93" s="114">
        <f t="shared" si="6"/>
        <v>7</v>
      </c>
      <c r="B93" s="142">
        <v>2010905</v>
      </c>
      <c r="C93" s="143" t="s">
        <v>116</v>
      </c>
      <c r="D93" s="143"/>
      <c r="E93" s="141">
        <f t="shared" si="7"/>
        <v>0</v>
      </c>
      <c r="F93" s="138">
        <v>0</v>
      </c>
    </row>
    <row r="94" s="114" customFormat="1" ht="28.05" hidden="1" customHeight="1" spans="1:6">
      <c r="A94" s="114">
        <f t="shared" si="6"/>
        <v>7</v>
      </c>
      <c r="B94" s="142">
        <v>2010907</v>
      </c>
      <c r="C94" s="143" t="s">
        <v>117</v>
      </c>
      <c r="D94" s="143"/>
      <c r="E94" s="141">
        <f t="shared" si="7"/>
        <v>0</v>
      </c>
      <c r="F94" s="138">
        <v>0</v>
      </c>
    </row>
    <row r="95" s="114" customFormat="1" ht="28.05" hidden="1" customHeight="1" spans="1:6">
      <c r="A95" s="114">
        <f t="shared" si="6"/>
        <v>7</v>
      </c>
      <c r="B95" s="142">
        <v>2010908</v>
      </c>
      <c r="C95" s="143" t="s">
        <v>105</v>
      </c>
      <c r="D95" s="143"/>
      <c r="E95" s="141">
        <f t="shared" si="7"/>
        <v>0</v>
      </c>
      <c r="F95" s="138">
        <v>0</v>
      </c>
    </row>
    <row r="96" s="114" customFormat="1" ht="28.05" hidden="1" customHeight="1" spans="1:6">
      <c r="A96" s="114">
        <f t="shared" si="6"/>
        <v>7</v>
      </c>
      <c r="B96" s="142">
        <v>2010909</v>
      </c>
      <c r="C96" s="143" t="s">
        <v>118</v>
      </c>
      <c r="D96" s="143"/>
      <c r="E96" s="141">
        <f t="shared" si="7"/>
        <v>0</v>
      </c>
      <c r="F96" s="138">
        <v>0</v>
      </c>
    </row>
    <row r="97" s="114" customFormat="1" ht="28.05" hidden="1" customHeight="1" spans="1:6">
      <c r="A97" s="114">
        <f t="shared" si="6"/>
        <v>7</v>
      </c>
      <c r="B97" s="142">
        <v>2010910</v>
      </c>
      <c r="C97" s="143" t="s">
        <v>119</v>
      </c>
      <c r="D97" s="143"/>
      <c r="E97" s="141">
        <f t="shared" si="7"/>
        <v>0</v>
      </c>
      <c r="F97" s="138">
        <v>0</v>
      </c>
    </row>
    <row r="98" s="114" customFormat="1" ht="28.05" hidden="1" customHeight="1" spans="1:6">
      <c r="A98" s="114">
        <f t="shared" si="6"/>
        <v>7</v>
      </c>
      <c r="B98" s="142">
        <v>2010911</v>
      </c>
      <c r="C98" s="143" t="s">
        <v>120</v>
      </c>
      <c r="D98" s="143"/>
      <c r="E98" s="141">
        <f t="shared" si="7"/>
        <v>0</v>
      </c>
      <c r="F98" s="138">
        <v>0</v>
      </c>
    </row>
    <row r="99" s="114" customFormat="1" ht="28.05" hidden="1" customHeight="1" spans="1:6">
      <c r="A99" s="114">
        <f t="shared" si="6"/>
        <v>7</v>
      </c>
      <c r="B99" s="142">
        <v>2010912</v>
      </c>
      <c r="C99" s="143" t="s">
        <v>121</v>
      </c>
      <c r="D99" s="143"/>
      <c r="E99" s="141">
        <f t="shared" si="7"/>
        <v>0</v>
      </c>
      <c r="F99" s="138">
        <v>0</v>
      </c>
    </row>
    <row r="100" s="114" customFormat="1" ht="28.05" hidden="1" customHeight="1" spans="1:6">
      <c r="A100" s="114">
        <f t="shared" si="6"/>
        <v>7</v>
      </c>
      <c r="B100" s="142">
        <v>2010950</v>
      </c>
      <c r="C100" s="143" t="s">
        <v>74</v>
      </c>
      <c r="D100" s="143"/>
      <c r="E100" s="141">
        <f t="shared" si="7"/>
        <v>0</v>
      </c>
      <c r="F100" s="138">
        <v>0</v>
      </c>
    </row>
    <row r="101" s="114" customFormat="1" ht="28.05" hidden="1" customHeight="1" spans="1:6">
      <c r="A101" s="114">
        <f t="shared" si="6"/>
        <v>7</v>
      </c>
      <c r="B101" s="142">
        <v>2010999</v>
      </c>
      <c r="C101" s="143" t="s">
        <v>122</v>
      </c>
      <c r="D101" s="143"/>
      <c r="E101" s="141">
        <f t="shared" si="7"/>
        <v>0</v>
      </c>
      <c r="F101" s="138">
        <v>0</v>
      </c>
    </row>
    <row r="102" s="114" customFormat="1" ht="25" customHeight="1" spans="1:6">
      <c r="A102" s="114">
        <f t="shared" si="6"/>
        <v>5</v>
      </c>
      <c r="B102" s="142">
        <v>20111</v>
      </c>
      <c r="C102" s="143" t="s">
        <v>123</v>
      </c>
      <c r="D102" s="144">
        <f t="shared" ref="D102:D104" si="8">_wpsfn.ROUNDBANK(E102,2)</f>
        <v>858.31</v>
      </c>
      <c r="E102" s="141">
        <f t="shared" si="7"/>
        <v>858.312444</v>
      </c>
      <c r="F102" s="138">
        <v>8583124.44</v>
      </c>
    </row>
    <row r="103" s="114" customFormat="1" ht="25" customHeight="1" spans="1:6">
      <c r="A103" s="114">
        <f t="shared" si="6"/>
        <v>7</v>
      </c>
      <c r="B103" s="142">
        <v>2011101</v>
      </c>
      <c r="C103" s="143" t="s">
        <v>65</v>
      </c>
      <c r="D103" s="144">
        <f t="shared" si="8"/>
        <v>708.64</v>
      </c>
      <c r="E103" s="141">
        <f t="shared" si="7"/>
        <v>708.637744</v>
      </c>
      <c r="F103" s="138">
        <v>7086377.44</v>
      </c>
    </row>
    <row r="104" s="114" customFormat="1" ht="25" customHeight="1" spans="1:6">
      <c r="A104" s="114">
        <f t="shared" si="6"/>
        <v>7</v>
      </c>
      <c r="B104" s="142">
        <v>2011102</v>
      </c>
      <c r="C104" s="143" t="s">
        <v>66</v>
      </c>
      <c r="D104" s="144">
        <f t="shared" si="8"/>
        <v>54.1</v>
      </c>
      <c r="E104" s="141">
        <f t="shared" si="7"/>
        <v>54.1</v>
      </c>
      <c r="F104" s="138">
        <v>541000</v>
      </c>
    </row>
    <row r="105" s="114" customFormat="1" ht="28.05" hidden="1" customHeight="1" spans="1:6">
      <c r="A105" s="114">
        <f t="shared" si="6"/>
        <v>7</v>
      </c>
      <c r="B105" s="142">
        <v>2011103</v>
      </c>
      <c r="C105" s="143" t="s">
        <v>67</v>
      </c>
      <c r="D105" s="143"/>
      <c r="E105" s="141">
        <f t="shared" si="7"/>
        <v>0</v>
      </c>
      <c r="F105" s="138">
        <v>0</v>
      </c>
    </row>
    <row r="106" s="114" customFormat="1" ht="28.05" hidden="1" customHeight="1" spans="1:6">
      <c r="A106" s="114">
        <f t="shared" si="6"/>
        <v>7</v>
      </c>
      <c r="B106" s="142">
        <v>2011104</v>
      </c>
      <c r="C106" s="143" t="s">
        <v>124</v>
      </c>
      <c r="D106" s="143"/>
      <c r="E106" s="141">
        <f t="shared" si="7"/>
        <v>0</v>
      </c>
      <c r="F106" s="138">
        <v>0</v>
      </c>
    </row>
    <row r="107" s="114" customFormat="1" ht="28.05" hidden="1" customHeight="1" spans="1:6">
      <c r="A107" s="114">
        <f t="shared" si="6"/>
        <v>7</v>
      </c>
      <c r="B107" s="142">
        <v>2011105</v>
      </c>
      <c r="C107" s="143" t="s">
        <v>125</v>
      </c>
      <c r="D107" s="143"/>
      <c r="E107" s="141">
        <f t="shared" si="7"/>
        <v>0</v>
      </c>
      <c r="F107" s="138">
        <v>0</v>
      </c>
    </row>
    <row r="108" s="114" customFormat="1" ht="28.05" hidden="1" customHeight="1" spans="1:6">
      <c r="A108" s="114">
        <f t="shared" si="6"/>
        <v>7</v>
      </c>
      <c r="B108" s="142">
        <v>2011106</v>
      </c>
      <c r="C108" s="143" t="s">
        <v>126</v>
      </c>
      <c r="D108" s="143"/>
      <c r="E108" s="141">
        <f t="shared" si="7"/>
        <v>0</v>
      </c>
      <c r="F108" s="138">
        <v>0</v>
      </c>
    </row>
    <row r="109" s="114" customFormat="1" ht="28.05" customHeight="1" spans="1:6">
      <c r="A109" s="114">
        <f t="shared" si="6"/>
        <v>7</v>
      </c>
      <c r="B109" s="142">
        <v>2011150</v>
      </c>
      <c r="C109" s="143" t="s">
        <v>74</v>
      </c>
      <c r="D109" s="144">
        <f t="shared" ref="D109:D111" si="9">_wpsfn.ROUNDBANK(E109,2)</f>
        <v>87.67</v>
      </c>
      <c r="E109" s="141">
        <f t="shared" si="7"/>
        <v>87.6747</v>
      </c>
      <c r="F109" s="138">
        <v>876747</v>
      </c>
    </row>
    <row r="110" s="114" customFormat="1" ht="25" customHeight="1" spans="1:6">
      <c r="A110" s="114">
        <f t="shared" si="6"/>
        <v>7</v>
      </c>
      <c r="B110" s="142">
        <v>2011199</v>
      </c>
      <c r="C110" s="143" t="s">
        <v>127</v>
      </c>
      <c r="D110" s="144">
        <f t="shared" si="9"/>
        <v>7.9</v>
      </c>
      <c r="E110" s="141">
        <f t="shared" si="7"/>
        <v>7.9</v>
      </c>
      <c r="F110" s="138">
        <v>79000</v>
      </c>
    </row>
    <row r="111" s="114" customFormat="1" ht="25" customHeight="1" spans="1:6">
      <c r="A111" s="114">
        <f t="shared" si="6"/>
        <v>5</v>
      </c>
      <c r="B111" s="142">
        <v>20113</v>
      </c>
      <c r="C111" s="143" t="s">
        <v>128</v>
      </c>
      <c r="D111" s="144">
        <f t="shared" si="9"/>
        <v>80</v>
      </c>
      <c r="E111" s="141">
        <f t="shared" si="7"/>
        <v>80</v>
      </c>
      <c r="F111" s="138">
        <v>800000</v>
      </c>
    </row>
    <row r="112" s="114" customFormat="1" ht="28.05" hidden="1" customHeight="1" spans="1:6">
      <c r="A112" s="114">
        <f t="shared" si="6"/>
        <v>7</v>
      </c>
      <c r="B112" s="142">
        <v>2011301</v>
      </c>
      <c r="C112" s="143" t="s">
        <v>65</v>
      </c>
      <c r="D112" s="143"/>
      <c r="E112" s="141">
        <f t="shared" si="7"/>
        <v>0</v>
      </c>
      <c r="F112" s="138">
        <v>0</v>
      </c>
    </row>
    <row r="113" s="114" customFormat="1" ht="28.05" hidden="1" customHeight="1" spans="1:6">
      <c r="A113" s="114">
        <f t="shared" si="6"/>
        <v>7</v>
      </c>
      <c r="B113" s="142">
        <v>2011302</v>
      </c>
      <c r="C113" s="143" t="s">
        <v>66</v>
      </c>
      <c r="D113" s="143"/>
      <c r="E113" s="141">
        <f t="shared" si="7"/>
        <v>0</v>
      </c>
      <c r="F113" s="138">
        <v>0</v>
      </c>
    </row>
    <row r="114" s="114" customFormat="1" ht="28.05" hidden="1" customHeight="1" spans="1:6">
      <c r="A114" s="114">
        <f t="shared" si="6"/>
        <v>7</v>
      </c>
      <c r="B114" s="142">
        <v>2011303</v>
      </c>
      <c r="C114" s="143" t="s">
        <v>67</v>
      </c>
      <c r="D114" s="143"/>
      <c r="E114" s="141">
        <f t="shared" si="7"/>
        <v>0</v>
      </c>
      <c r="F114" s="138">
        <v>0</v>
      </c>
    </row>
    <row r="115" s="114" customFormat="1" ht="28.05" hidden="1" customHeight="1" spans="1:6">
      <c r="A115" s="114">
        <f t="shared" si="6"/>
        <v>7</v>
      </c>
      <c r="B115" s="142">
        <v>2011304</v>
      </c>
      <c r="C115" s="143" t="s">
        <v>129</v>
      </c>
      <c r="D115" s="143"/>
      <c r="E115" s="141">
        <f t="shared" si="7"/>
        <v>0</v>
      </c>
      <c r="F115" s="138">
        <v>0</v>
      </c>
    </row>
    <row r="116" s="114" customFormat="1" ht="28.05" hidden="1" customHeight="1" spans="1:6">
      <c r="A116" s="114">
        <f t="shared" si="6"/>
        <v>7</v>
      </c>
      <c r="B116" s="142">
        <v>2011305</v>
      </c>
      <c r="C116" s="143" t="s">
        <v>130</v>
      </c>
      <c r="D116" s="143"/>
      <c r="E116" s="141">
        <f t="shared" si="7"/>
        <v>0</v>
      </c>
      <c r="F116" s="138">
        <v>0</v>
      </c>
    </row>
    <row r="117" s="114" customFormat="1" ht="28.05" hidden="1" customHeight="1" spans="1:6">
      <c r="A117" s="114">
        <f t="shared" si="6"/>
        <v>7</v>
      </c>
      <c r="B117" s="142">
        <v>2011306</v>
      </c>
      <c r="C117" s="143" t="s">
        <v>131</v>
      </c>
      <c r="D117" s="143"/>
      <c r="E117" s="141">
        <f t="shared" si="7"/>
        <v>0</v>
      </c>
      <c r="F117" s="138">
        <v>0</v>
      </c>
    </row>
    <row r="118" s="114" customFormat="1" ht="28.05" hidden="1" customHeight="1" spans="1:6">
      <c r="A118" s="114">
        <f t="shared" si="6"/>
        <v>7</v>
      </c>
      <c r="B118" s="142">
        <v>2011307</v>
      </c>
      <c r="C118" s="143" t="s">
        <v>132</v>
      </c>
      <c r="D118" s="143"/>
      <c r="E118" s="141">
        <f t="shared" si="7"/>
        <v>0</v>
      </c>
      <c r="F118" s="138">
        <v>0</v>
      </c>
    </row>
    <row r="119" s="114" customFormat="1" ht="25" customHeight="1" spans="1:6">
      <c r="A119" s="114">
        <f t="shared" si="6"/>
        <v>7</v>
      </c>
      <c r="B119" s="142">
        <v>2011308</v>
      </c>
      <c r="C119" s="143" t="s">
        <v>133</v>
      </c>
      <c r="D119" s="144">
        <f>_wpsfn.ROUNDBANK(E119,2)</f>
        <v>80</v>
      </c>
      <c r="E119" s="141">
        <f t="shared" si="7"/>
        <v>80</v>
      </c>
      <c r="F119" s="138">
        <v>800000</v>
      </c>
    </row>
    <row r="120" s="114" customFormat="1" ht="28.05" hidden="1" customHeight="1" spans="1:6">
      <c r="A120" s="114">
        <f t="shared" si="6"/>
        <v>7</v>
      </c>
      <c r="B120" s="142">
        <v>2011350</v>
      </c>
      <c r="C120" s="143" t="s">
        <v>74</v>
      </c>
      <c r="D120" s="143"/>
      <c r="E120" s="141">
        <f t="shared" si="7"/>
        <v>0</v>
      </c>
      <c r="F120" s="138">
        <v>0</v>
      </c>
    </row>
    <row r="121" s="114" customFormat="1" ht="28.05" hidden="1" customHeight="1" spans="1:6">
      <c r="A121" s="114">
        <f t="shared" si="6"/>
        <v>7</v>
      </c>
      <c r="B121" s="142">
        <v>2011399</v>
      </c>
      <c r="C121" s="143" t="s">
        <v>134</v>
      </c>
      <c r="D121" s="143"/>
      <c r="E121" s="141">
        <f t="shared" si="7"/>
        <v>0</v>
      </c>
      <c r="F121" s="138">
        <v>0</v>
      </c>
    </row>
    <row r="122" s="114" customFormat="1" ht="25" customHeight="1" spans="1:6">
      <c r="A122" s="114">
        <f t="shared" si="6"/>
        <v>5</v>
      </c>
      <c r="B122" s="142">
        <v>20114</v>
      </c>
      <c r="C122" s="143" t="s">
        <v>135</v>
      </c>
      <c r="D122" s="144">
        <f>_wpsfn.ROUNDBANK(E122,2)</f>
        <v>439.17</v>
      </c>
      <c r="E122" s="141">
        <f t="shared" si="7"/>
        <v>439.1748</v>
      </c>
      <c r="F122" s="145">
        <v>4391748</v>
      </c>
    </row>
    <row r="123" s="114" customFormat="1" ht="28.05" hidden="1" customHeight="1" spans="1:6">
      <c r="A123" s="114">
        <f t="shared" si="6"/>
        <v>7</v>
      </c>
      <c r="B123" s="142">
        <v>2011401</v>
      </c>
      <c r="C123" s="143" t="s">
        <v>65</v>
      </c>
      <c r="D123" s="143"/>
      <c r="E123" s="141">
        <f t="shared" si="7"/>
        <v>0</v>
      </c>
      <c r="F123" s="138">
        <v>0</v>
      </c>
    </row>
    <row r="124" s="114" customFormat="1" ht="28.05" hidden="1" customHeight="1" spans="1:6">
      <c r="A124" s="114">
        <f t="shared" si="6"/>
        <v>7</v>
      </c>
      <c r="B124" s="142">
        <v>2011402</v>
      </c>
      <c r="C124" s="143" t="s">
        <v>66</v>
      </c>
      <c r="D124" s="143"/>
      <c r="E124" s="141">
        <f t="shared" si="7"/>
        <v>0</v>
      </c>
      <c r="F124" s="138">
        <v>0</v>
      </c>
    </row>
    <row r="125" s="114" customFormat="1" ht="28.05" hidden="1" customHeight="1" spans="1:6">
      <c r="A125" s="114">
        <f t="shared" si="6"/>
        <v>7</v>
      </c>
      <c r="B125" s="142">
        <v>2011403</v>
      </c>
      <c r="C125" s="143" t="s">
        <v>67</v>
      </c>
      <c r="D125" s="143"/>
      <c r="E125" s="141">
        <f t="shared" si="7"/>
        <v>0</v>
      </c>
      <c r="F125" s="138">
        <v>0</v>
      </c>
    </row>
    <row r="126" s="114" customFormat="1" ht="28.05" hidden="1" customHeight="1" spans="1:6">
      <c r="A126" s="114">
        <f t="shared" si="6"/>
        <v>7</v>
      </c>
      <c r="B126" s="142">
        <v>2011404</v>
      </c>
      <c r="C126" s="143" t="s">
        <v>136</v>
      </c>
      <c r="D126" s="143"/>
      <c r="E126" s="141">
        <f t="shared" si="7"/>
        <v>0</v>
      </c>
      <c r="F126" s="138">
        <v>0</v>
      </c>
    </row>
    <row r="127" s="114" customFormat="1" ht="28.05" hidden="1" customHeight="1" spans="1:6">
      <c r="A127" s="114">
        <f t="shared" si="6"/>
        <v>7</v>
      </c>
      <c r="B127" s="142">
        <v>2011405</v>
      </c>
      <c r="C127" s="143" t="s">
        <v>137</v>
      </c>
      <c r="D127" s="143"/>
      <c r="E127" s="141">
        <f t="shared" si="7"/>
        <v>0</v>
      </c>
      <c r="F127" s="138">
        <v>0</v>
      </c>
    </row>
    <row r="128" s="114" customFormat="1" ht="28.05" hidden="1" customHeight="1" spans="1:6">
      <c r="A128" s="114">
        <f t="shared" si="6"/>
        <v>7</v>
      </c>
      <c r="B128" s="142">
        <v>2011408</v>
      </c>
      <c r="C128" s="143" t="s">
        <v>138</v>
      </c>
      <c r="D128" s="143"/>
      <c r="E128" s="141">
        <f t="shared" si="7"/>
        <v>0</v>
      </c>
      <c r="F128" s="138">
        <v>0</v>
      </c>
    </row>
    <row r="129" s="114" customFormat="1" ht="28.05" hidden="1" customHeight="1" spans="1:6">
      <c r="A129" s="114">
        <f t="shared" si="6"/>
        <v>7</v>
      </c>
      <c r="B129" s="142">
        <v>2011409</v>
      </c>
      <c r="C129" s="143" t="s">
        <v>139</v>
      </c>
      <c r="D129" s="143"/>
      <c r="E129" s="141">
        <f t="shared" si="7"/>
        <v>0</v>
      </c>
      <c r="F129" s="138">
        <v>0</v>
      </c>
    </row>
    <row r="130" s="114" customFormat="1" ht="28.05" hidden="1" customHeight="1" spans="1:6">
      <c r="A130" s="114">
        <f t="shared" si="6"/>
        <v>7</v>
      </c>
      <c r="B130" s="142">
        <v>2011410</v>
      </c>
      <c r="C130" s="143" t="s">
        <v>140</v>
      </c>
      <c r="D130" s="143"/>
      <c r="E130" s="141">
        <f t="shared" si="7"/>
        <v>0</v>
      </c>
      <c r="F130" s="138">
        <v>0</v>
      </c>
    </row>
    <row r="131" s="114" customFormat="1" ht="28.05" hidden="1" customHeight="1" spans="1:6">
      <c r="A131" s="114">
        <f t="shared" si="6"/>
        <v>7</v>
      </c>
      <c r="B131" s="142">
        <v>2011411</v>
      </c>
      <c r="C131" s="143" t="s">
        <v>141</v>
      </c>
      <c r="D131" s="143"/>
      <c r="E131" s="141">
        <f t="shared" si="7"/>
        <v>0</v>
      </c>
      <c r="F131" s="138">
        <v>0</v>
      </c>
    </row>
    <row r="132" s="114" customFormat="1" ht="25" customHeight="1" spans="1:6">
      <c r="A132" s="114">
        <f t="shared" si="6"/>
        <v>7</v>
      </c>
      <c r="B132" s="142">
        <v>2011450</v>
      </c>
      <c r="C132" s="143" t="s">
        <v>74</v>
      </c>
      <c r="D132" s="144">
        <f>_wpsfn.ROUNDBANK(E132,2)</f>
        <v>439.17</v>
      </c>
      <c r="E132" s="141">
        <f t="shared" si="7"/>
        <v>439.1748</v>
      </c>
      <c r="F132" s="138">
        <v>4391748</v>
      </c>
    </row>
    <row r="133" s="114" customFormat="1" ht="28.05" hidden="1" customHeight="1" spans="1:6">
      <c r="A133" s="114">
        <f t="shared" si="6"/>
        <v>7</v>
      </c>
      <c r="B133" s="142">
        <v>2011499</v>
      </c>
      <c r="C133" s="143" t="s">
        <v>142</v>
      </c>
      <c r="D133" s="143"/>
      <c r="E133" s="141">
        <f t="shared" si="7"/>
        <v>0</v>
      </c>
      <c r="F133" s="138">
        <v>0</v>
      </c>
    </row>
    <row r="134" s="114" customFormat="1" ht="28.05" hidden="1" customHeight="1" spans="1:6">
      <c r="A134" s="114">
        <f t="shared" si="6"/>
        <v>5</v>
      </c>
      <c r="B134" s="142">
        <v>20123</v>
      </c>
      <c r="C134" s="143" t="s">
        <v>143</v>
      </c>
      <c r="D134" s="143"/>
      <c r="E134" s="141">
        <f t="shared" si="7"/>
        <v>0</v>
      </c>
      <c r="F134" s="145">
        <v>0</v>
      </c>
    </row>
    <row r="135" s="114" customFormat="1" ht="28.05" hidden="1" customHeight="1" spans="1:6">
      <c r="A135" s="114">
        <f t="shared" ref="A135:A198" si="10">LEN(B135)</f>
        <v>7</v>
      </c>
      <c r="B135" s="142">
        <v>2012301</v>
      </c>
      <c r="C135" s="143" t="s">
        <v>65</v>
      </c>
      <c r="D135" s="143"/>
      <c r="E135" s="141">
        <f t="shared" ref="E135:E198" si="11">F135/10000</f>
        <v>0</v>
      </c>
      <c r="F135" s="138">
        <v>0</v>
      </c>
    </row>
    <row r="136" s="114" customFormat="1" ht="28.05" hidden="1" customHeight="1" spans="1:6">
      <c r="A136" s="114">
        <f t="shared" si="10"/>
        <v>7</v>
      </c>
      <c r="B136" s="142">
        <v>2012302</v>
      </c>
      <c r="C136" s="143" t="s">
        <v>66</v>
      </c>
      <c r="D136" s="143"/>
      <c r="E136" s="141">
        <f t="shared" si="11"/>
        <v>0</v>
      </c>
      <c r="F136" s="138">
        <v>0</v>
      </c>
    </row>
    <row r="137" s="114" customFormat="1" ht="28.05" hidden="1" customHeight="1" spans="1:6">
      <c r="A137" s="114">
        <f t="shared" si="10"/>
        <v>7</v>
      </c>
      <c r="B137" s="142">
        <v>2012303</v>
      </c>
      <c r="C137" s="143" t="s">
        <v>67</v>
      </c>
      <c r="D137" s="143"/>
      <c r="E137" s="141">
        <f t="shared" si="11"/>
        <v>0</v>
      </c>
      <c r="F137" s="138">
        <v>0</v>
      </c>
    </row>
    <row r="138" s="114" customFormat="1" ht="28.05" hidden="1" customHeight="1" spans="1:6">
      <c r="A138" s="114">
        <f t="shared" si="10"/>
        <v>7</v>
      </c>
      <c r="B138" s="142">
        <v>2012304</v>
      </c>
      <c r="C138" s="143" t="s">
        <v>144</v>
      </c>
      <c r="D138" s="143"/>
      <c r="E138" s="141">
        <f t="shared" si="11"/>
        <v>0</v>
      </c>
      <c r="F138" s="138">
        <v>0</v>
      </c>
    </row>
    <row r="139" s="114" customFormat="1" ht="28.05" hidden="1" customHeight="1" spans="1:6">
      <c r="A139" s="114">
        <f t="shared" si="10"/>
        <v>7</v>
      </c>
      <c r="B139" s="142">
        <v>2012350</v>
      </c>
      <c r="C139" s="143" t="s">
        <v>74</v>
      </c>
      <c r="D139" s="143"/>
      <c r="E139" s="141">
        <f t="shared" si="11"/>
        <v>0</v>
      </c>
      <c r="F139" s="138">
        <v>0</v>
      </c>
    </row>
    <row r="140" s="114" customFormat="1" ht="28.05" hidden="1" customHeight="1" spans="1:6">
      <c r="A140" s="114">
        <f t="shared" si="10"/>
        <v>7</v>
      </c>
      <c r="B140" s="142">
        <v>2012399</v>
      </c>
      <c r="C140" s="143" t="s">
        <v>145</v>
      </c>
      <c r="D140" s="143"/>
      <c r="E140" s="141">
        <f t="shared" si="11"/>
        <v>0</v>
      </c>
      <c r="F140" s="138">
        <v>0</v>
      </c>
    </row>
    <row r="141" s="114" customFormat="1" ht="28.05" hidden="1" customHeight="1" spans="1:6">
      <c r="A141" s="114">
        <f t="shared" si="10"/>
        <v>5</v>
      </c>
      <c r="B141" s="142">
        <v>20125</v>
      </c>
      <c r="C141" s="143" t="s">
        <v>146</v>
      </c>
      <c r="D141" s="143"/>
      <c r="E141" s="141">
        <f t="shared" si="11"/>
        <v>0</v>
      </c>
      <c r="F141" s="145">
        <v>0</v>
      </c>
    </row>
    <row r="142" s="114" customFormat="1" ht="28.05" hidden="1" customHeight="1" spans="1:6">
      <c r="A142" s="114">
        <f t="shared" si="10"/>
        <v>7</v>
      </c>
      <c r="B142" s="142">
        <v>2012501</v>
      </c>
      <c r="C142" s="143" t="s">
        <v>65</v>
      </c>
      <c r="D142" s="143"/>
      <c r="E142" s="141">
        <f t="shared" si="11"/>
        <v>0</v>
      </c>
      <c r="F142" s="138">
        <v>0</v>
      </c>
    </row>
    <row r="143" s="114" customFormat="1" ht="28.05" hidden="1" customHeight="1" spans="1:6">
      <c r="A143" s="114">
        <f t="shared" si="10"/>
        <v>7</v>
      </c>
      <c r="B143" s="142">
        <v>2012502</v>
      </c>
      <c r="C143" s="143" t="s">
        <v>66</v>
      </c>
      <c r="D143" s="143"/>
      <c r="E143" s="141">
        <f t="shared" si="11"/>
        <v>0</v>
      </c>
      <c r="F143" s="138">
        <v>0</v>
      </c>
    </row>
    <row r="144" s="114" customFormat="1" ht="28.05" hidden="1" customHeight="1" spans="1:6">
      <c r="A144" s="114">
        <f t="shared" si="10"/>
        <v>7</v>
      </c>
      <c r="B144" s="142">
        <v>2012503</v>
      </c>
      <c r="C144" s="143" t="s">
        <v>67</v>
      </c>
      <c r="D144" s="143"/>
      <c r="E144" s="141">
        <f t="shared" si="11"/>
        <v>0</v>
      </c>
      <c r="F144" s="138">
        <v>0</v>
      </c>
    </row>
    <row r="145" s="114" customFormat="1" ht="28.05" hidden="1" customHeight="1" spans="1:6">
      <c r="A145" s="114">
        <f t="shared" si="10"/>
        <v>7</v>
      </c>
      <c r="B145" s="142">
        <v>2012504</v>
      </c>
      <c r="C145" s="143" t="s">
        <v>147</v>
      </c>
      <c r="D145" s="143"/>
      <c r="E145" s="141">
        <f t="shared" si="11"/>
        <v>0</v>
      </c>
      <c r="F145" s="138">
        <v>0</v>
      </c>
    </row>
    <row r="146" s="114" customFormat="1" ht="28.05" hidden="1" customHeight="1" spans="1:6">
      <c r="A146" s="114">
        <f t="shared" si="10"/>
        <v>7</v>
      </c>
      <c r="B146" s="142">
        <v>2012505</v>
      </c>
      <c r="C146" s="143" t="s">
        <v>148</v>
      </c>
      <c r="D146" s="143"/>
      <c r="E146" s="141">
        <f t="shared" si="11"/>
        <v>0</v>
      </c>
      <c r="F146" s="138">
        <v>0</v>
      </c>
    </row>
    <row r="147" s="114" customFormat="1" ht="28.05" hidden="1" customHeight="1" spans="1:6">
      <c r="A147" s="114">
        <f t="shared" si="10"/>
        <v>7</v>
      </c>
      <c r="B147" s="142">
        <v>2012550</v>
      </c>
      <c r="C147" s="143" t="s">
        <v>74</v>
      </c>
      <c r="D147" s="143"/>
      <c r="E147" s="141">
        <f t="shared" si="11"/>
        <v>0</v>
      </c>
      <c r="F147" s="138">
        <v>0</v>
      </c>
    </row>
    <row r="148" s="114" customFormat="1" ht="28.05" hidden="1" customHeight="1" spans="1:6">
      <c r="A148" s="114">
        <f t="shared" si="10"/>
        <v>7</v>
      </c>
      <c r="B148" s="142">
        <v>2012599</v>
      </c>
      <c r="C148" s="143" t="s">
        <v>149</v>
      </c>
      <c r="D148" s="143"/>
      <c r="E148" s="141">
        <f t="shared" si="11"/>
        <v>0</v>
      </c>
      <c r="F148" s="138">
        <v>0</v>
      </c>
    </row>
    <row r="149" s="114" customFormat="1" ht="28.05" hidden="1" customHeight="1" spans="1:6">
      <c r="A149" s="114">
        <f t="shared" si="10"/>
        <v>5</v>
      </c>
      <c r="B149" s="142">
        <v>20126</v>
      </c>
      <c r="C149" s="143" t="s">
        <v>150</v>
      </c>
      <c r="D149" s="143"/>
      <c r="E149" s="141">
        <f t="shared" si="11"/>
        <v>0</v>
      </c>
      <c r="F149" s="145">
        <v>0</v>
      </c>
    </row>
    <row r="150" s="114" customFormat="1" ht="28.05" hidden="1" customHeight="1" spans="1:6">
      <c r="A150" s="114">
        <f t="shared" si="10"/>
        <v>7</v>
      </c>
      <c r="B150" s="142">
        <v>2012601</v>
      </c>
      <c r="C150" s="143" t="s">
        <v>65</v>
      </c>
      <c r="D150" s="143"/>
      <c r="E150" s="141">
        <f t="shared" si="11"/>
        <v>0</v>
      </c>
      <c r="F150" s="138">
        <v>0</v>
      </c>
    </row>
    <row r="151" s="114" customFormat="1" ht="28.05" hidden="1" customHeight="1" spans="1:6">
      <c r="A151" s="114">
        <f t="shared" si="10"/>
        <v>7</v>
      </c>
      <c r="B151" s="142">
        <v>2012602</v>
      </c>
      <c r="C151" s="143" t="s">
        <v>66</v>
      </c>
      <c r="D151" s="143"/>
      <c r="E151" s="141">
        <f t="shared" si="11"/>
        <v>0</v>
      </c>
      <c r="F151" s="138">
        <v>0</v>
      </c>
    </row>
    <row r="152" s="114" customFormat="1" ht="28.05" hidden="1" customHeight="1" spans="1:6">
      <c r="A152" s="114">
        <f t="shared" si="10"/>
        <v>7</v>
      </c>
      <c r="B152" s="142">
        <v>2012603</v>
      </c>
      <c r="C152" s="143" t="s">
        <v>67</v>
      </c>
      <c r="D152" s="143"/>
      <c r="E152" s="141">
        <f t="shared" si="11"/>
        <v>0</v>
      </c>
      <c r="F152" s="138">
        <v>0</v>
      </c>
    </row>
    <row r="153" s="114" customFormat="1" ht="28.05" hidden="1" customHeight="1" spans="1:6">
      <c r="A153" s="114">
        <f t="shared" si="10"/>
        <v>7</v>
      </c>
      <c r="B153" s="142">
        <v>2012604</v>
      </c>
      <c r="C153" s="143" t="s">
        <v>151</v>
      </c>
      <c r="D153" s="143"/>
      <c r="E153" s="141">
        <f t="shared" si="11"/>
        <v>0</v>
      </c>
      <c r="F153" s="138">
        <v>0</v>
      </c>
    </row>
    <row r="154" s="114" customFormat="1" ht="28.05" hidden="1" customHeight="1" spans="1:6">
      <c r="A154" s="114">
        <f t="shared" si="10"/>
        <v>7</v>
      </c>
      <c r="B154" s="142">
        <v>2012699</v>
      </c>
      <c r="C154" s="143" t="s">
        <v>152</v>
      </c>
      <c r="D154" s="143"/>
      <c r="E154" s="141">
        <f t="shared" si="11"/>
        <v>0</v>
      </c>
      <c r="F154" s="138">
        <v>0</v>
      </c>
    </row>
    <row r="155" s="114" customFormat="1" ht="28.05" hidden="1" customHeight="1" spans="1:6">
      <c r="A155" s="114">
        <f t="shared" si="10"/>
        <v>5</v>
      </c>
      <c r="B155" s="142">
        <v>20128</v>
      </c>
      <c r="C155" s="143" t="s">
        <v>153</v>
      </c>
      <c r="D155" s="143"/>
      <c r="E155" s="141">
        <f t="shared" si="11"/>
        <v>0</v>
      </c>
      <c r="F155" s="145">
        <v>0</v>
      </c>
    </row>
    <row r="156" s="114" customFormat="1" ht="28.05" hidden="1" customHeight="1" spans="1:6">
      <c r="A156" s="114">
        <f t="shared" si="10"/>
        <v>7</v>
      </c>
      <c r="B156" s="142">
        <v>2012801</v>
      </c>
      <c r="C156" s="143" t="s">
        <v>65</v>
      </c>
      <c r="D156" s="143"/>
      <c r="E156" s="141">
        <f t="shared" si="11"/>
        <v>0</v>
      </c>
      <c r="F156" s="138">
        <v>0</v>
      </c>
    </row>
    <row r="157" s="114" customFormat="1" ht="28.05" hidden="1" customHeight="1" spans="1:6">
      <c r="A157" s="114">
        <f t="shared" si="10"/>
        <v>7</v>
      </c>
      <c r="B157" s="142">
        <v>2012802</v>
      </c>
      <c r="C157" s="143" t="s">
        <v>66</v>
      </c>
      <c r="D157" s="143"/>
      <c r="E157" s="141">
        <f t="shared" si="11"/>
        <v>0</v>
      </c>
      <c r="F157" s="138">
        <v>0</v>
      </c>
    </row>
    <row r="158" s="114" customFormat="1" ht="28.05" hidden="1" customHeight="1" spans="1:6">
      <c r="A158" s="114">
        <f t="shared" si="10"/>
        <v>7</v>
      </c>
      <c r="B158" s="142">
        <v>2012803</v>
      </c>
      <c r="C158" s="143" t="s">
        <v>67</v>
      </c>
      <c r="D158" s="143"/>
      <c r="E158" s="141">
        <f t="shared" si="11"/>
        <v>0</v>
      </c>
      <c r="F158" s="138">
        <v>0</v>
      </c>
    </row>
    <row r="159" s="114" customFormat="1" ht="28.05" hidden="1" customHeight="1" spans="1:6">
      <c r="A159" s="114">
        <f t="shared" si="10"/>
        <v>7</v>
      </c>
      <c r="B159" s="142">
        <v>2012804</v>
      </c>
      <c r="C159" s="143" t="s">
        <v>79</v>
      </c>
      <c r="D159" s="143"/>
      <c r="E159" s="141">
        <f t="shared" si="11"/>
        <v>0</v>
      </c>
      <c r="F159" s="138">
        <v>0</v>
      </c>
    </row>
    <row r="160" s="114" customFormat="1" ht="28.05" hidden="1" customHeight="1" spans="1:6">
      <c r="A160" s="114">
        <f t="shared" si="10"/>
        <v>7</v>
      </c>
      <c r="B160" s="142">
        <v>2012850</v>
      </c>
      <c r="C160" s="143" t="s">
        <v>74</v>
      </c>
      <c r="D160" s="143"/>
      <c r="E160" s="141">
        <f t="shared" si="11"/>
        <v>0</v>
      </c>
      <c r="F160" s="138">
        <v>0</v>
      </c>
    </row>
    <row r="161" s="114" customFormat="1" ht="28.05" hidden="1" customHeight="1" spans="1:6">
      <c r="A161" s="114">
        <f t="shared" si="10"/>
        <v>7</v>
      </c>
      <c r="B161" s="142">
        <v>2012899</v>
      </c>
      <c r="C161" s="143" t="s">
        <v>154</v>
      </c>
      <c r="D161" s="143"/>
      <c r="E161" s="141">
        <f t="shared" si="11"/>
        <v>0</v>
      </c>
      <c r="F161" s="138">
        <v>0</v>
      </c>
    </row>
    <row r="162" s="114" customFormat="1" ht="25" customHeight="1" spans="1:6">
      <c r="A162" s="114">
        <f t="shared" si="10"/>
        <v>5</v>
      </c>
      <c r="B162" s="142">
        <v>20129</v>
      </c>
      <c r="C162" s="143" t="s">
        <v>155</v>
      </c>
      <c r="D162" s="144">
        <f>_wpsfn.ROUNDBANK(E162,2)</f>
        <v>126.96</v>
      </c>
      <c r="E162" s="141">
        <f t="shared" si="11"/>
        <v>126.96478</v>
      </c>
      <c r="F162" s="145">
        <v>1269647.8</v>
      </c>
    </row>
    <row r="163" s="114" customFormat="1" ht="25" customHeight="1" spans="1:6">
      <c r="A163" s="114">
        <f t="shared" si="10"/>
        <v>7</v>
      </c>
      <c r="B163" s="142">
        <v>2012901</v>
      </c>
      <c r="C163" s="143" t="s">
        <v>65</v>
      </c>
      <c r="D163" s="144">
        <f>_wpsfn.ROUNDBANK(E163,2)</f>
        <v>120.16</v>
      </c>
      <c r="E163" s="141">
        <f t="shared" si="11"/>
        <v>120.16478</v>
      </c>
      <c r="F163" s="138">
        <v>1201647.8</v>
      </c>
    </row>
    <row r="164" s="114" customFormat="1" ht="28.05" hidden="1" customHeight="1" spans="1:6">
      <c r="A164" s="114">
        <f t="shared" si="10"/>
        <v>7</v>
      </c>
      <c r="B164" s="142">
        <v>2012902</v>
      </c>
      <c r="C164" s="143" t="s">
        <v>66</v>
      </c>
      <c r="D164" s="143"/>
      <c r="E164" s="141">
        <f t="shared" si="11"/>
        <v>0</v>
      </c>
      <c r="F164" s="138">
        <v>0</v>
      </c>
    </row>
    <row r="165" s="114" customFormat="1" ht="28.05" hidden="1" customHeight="1" spans="1:6">
      <c r="A165" s="114">
        <f t="shared" si="10"/>
        <v>7</v>
      </c>
      <c r="B165" s="142">
        <v>2012903</v>
      </c>
      <c r="C165" s="143" t="s">
        <v>67</v>
      </c>
      <c r="D165" s="143"/>
      <c r="E165" s="141">
        <f t="shared" si="11"/>
        <v>0</v>
      </c>
      <c r="F165" s="138">
        <v>0</v>
      </c>
    </row>
    <row r="166" s="114" customFormat="1" ht="28.05" hidden="1" customHeight="1" spans="1:6">
      <c r="A166" s="114">
        <f t="shared" si="10"/>
        <v>7</v>
      </c>
      <c r="B166" s="142">
        <v>2012906</v>
      </c>
      <c r="C166" s="143" t="s">
        <v>156</v>
      </c>
      <c r="D166" s="143"/>
      <c r="E166" s="141">
        <f t="shared" si="11"/>
        <v>0</v>
      </c>
      <c r="F166" s="138">
        <v>0</v>
      </c>
    </row>
    <row r="167" s="114" customFormat="1" ht="28.05" hidden="1" customHeight="1" spans="1:6">
      <c r="A167" s="114">
        <f t="shared" si="10"/>
        <v>7</v>
      </c>
      <c r="B167" s="142">
        <v>2012950</v>
      </c>
      <c r="C167" s="143" t="s">
        <v>74</v>
      </c>
      <c r="D167" s="143"/>
      <c r="E167" s="141">
        <f t="shared" si="11"/>
        <v>0</v>
      </c>
      <c r="F167" s="138">
        <v>0</v>
      </c>
    </row>
    <row r="168" s="114" customFormat="1" ht="25" customHeight="1" spans="1:6">
      <c r="A168" s="114">
        <f t="shared" si="10"/>
        <v>7</v>
      </c>
      <c r="B168" s="142">
        <v>2012999</v>
      </c>
      <c r="C168" s="143" t="s">
        <v>157</v>
      </c>
      <c r="D168" s="144">
        <f>_wpsfn.ROUNDBANK(E168,2)</f>
        <v>6.8</v>
      </c>
      <c r="E168" s="141">
        <f t="shared" si="11"/>
        <v>6.8</v>
      </c>
      <c r="F168" s="138">
        <v>68000</v>
      </c>
    </row>
    <row r="169" s="114" customFormat="1" ht="28.05" hidden="1" customHeight="1" spans="1:6">
      <c r="A169" s="114">
        <f t="shared" si="10"/>
        <v>5</v>
      </c>
      <c r="B169" s="142">
        <v>20131</v>
      </c>
      <c r="C169" s="143" t="s">
        <v>158</v>
      </c>
      <c r="D169" s="143"/>
      <c r="E169" s="141">
        <f t="shared" si="11"/>
        <v>0</v>
      </c>
      <c r="F169" s="145">
        <v>0</v>
      </c>
    </row>
    <row r="170" s="114" customFormat="1" ht="28.05" hidden="1" customHeight="1" spans="1:6">
      <c r="A170" s="114">
        <f t="shared" si="10"/>
        <v>7</v>
      </c>
      <c r="B170" s="142">
        <v>2013101</v>
      </c>
      <c r="C170" s="143" t="s">
        <v>65</v>
      </c>
      <c r="D170" s="143"/>
      <c r="E170" s="141">
        <f t="shared" si="11"/>
        <v>0</v>
      </c>
      <c r="F170" s="138">
        <v>0</v>
      </c>
    </row>
    <row r="171" s="114" customFormat="1" ht="28.05" hidden="1" customHeight="1" spans="1:6">
      <c r="A171" s="114">
        <f t="shared" si="10"/>
        <v>7</v>
      </c>
      <c r="B171" s="142">
        <v>2013102</v>
      </c>
      <c r="C171" s="143" t="s">
        <v>66</v>
      </c>
      <c r="D171" s="143"/>
      <c r="E171" s="141">
        <f t="shared" si="11"/>
        <v>0</v>
      </c>
      <c r="F171" s="138">
        <v>0</v>
      </c>
    </row>
    <row r="172" s="114" customFormat="1" ht="28.05" hidden="1" customHeight="1" spans="1:6">
      <c r="A172" s="114">
        <f t="shared" si="10"/>
        <v>7</v>
      </c>
      <c r="B172" s="142">
        <v>2013103</v>
      </c>
      <c r="C172" s="143" t="s">
        <v>67</v>
      </c>
      <c r="D172" s="143"/>
      <c r="E172" s="141">
        <f t="shared" si="11"/>
        <v>0</v>
      </c>
      <c r="F172" s="138">
        <v>0</v>
      </c>
    </row>
    <row r="173" s="114" customFormat="1" ht="28.05" hidden="1" customHeight="1" spans="1:6">
      <c r="A173" s="114">
        <f t="shared" si="10"/>
        <v>7</v>
      </c>
      <c r="B173" s="142">
        <v>2013105</v>
      </c>
      <c r="C173" s="143" t="s">
        <v>159</v>
      </c>
      <c r="D173" s="143"/>
      <c r="E173" s="141">
        <f t="shared" si="11"/>
        <v>0</v>
      </c>
      <c r="F173" s="138">
        <v>0</v>
      </c>
    </row>
    <row r="174" s="114" customFormat="1" ht="28.05" hidden="1" customHeight="1" spans="1:6">
      <c r="A174" s="114">
        <f t="shared" si="10"/>
        <v>7</v>
      </c>
      <c r="B174" s="142">
        <v>2013150</v>
      </c>
      <c r="C174" s="143" t="s">
        <v>74</v>
      </c>
      <c r="D174" s="143"/>
      <c r="E174" s="141">
        <f t="shared" si="11"/>
        <v>0</v>
      </c>
      <c r="F174" s="138">
        <v>0</v>
      </c>
    </row>
    <row r="175" s="114" customFormat="1" ht="28.05" hidden="1" customHeight="1" spans="1:6">
      <c r="A175" s="114">
        <f t="shared" si="10"/>
        <v>7</v>
      </c>
      <c r="B175" s="142">
        <v>2013199</v>
      </c>
      <c r="C175" s="143" t="s">
        <v>160</v>
      </c>
      <c r="D175" s="143"/>
      <c r="E175" s="141">
        <f t="shared" si="11"/>
        <v>0</v>
      </c>
      <c r="F175" s="138">
        <v>0</v>
      </c>
    </row>
    <row r="176" s="114" customFormat="1" ht="25" customHeight="1" spans="1:6">
      <c r="A176" s="114">
        <f t="shared" si="10"/>
        <v>5</v>
      </c>
      <c r="B176" s="142">
        <v>20132</v>
      </c>
      <c r="C176" s="143" t="s">
        <v>161</v>
      </c>
      <c r="D176" s="144">
        <f t="shared" ref="D176:D179" si="12">_wpsfn.ROUNDBANK(E176,2)</f>
        <v>487.65</v>
      </c>
      <c r="E176" s="141">
        <f t="shared" si="11"/>
        <v>487.648751</v>
      </c>
      <c r="F176" s="145">
        <v>4876487.51</v>
      </c>
    </row>
    <row r="177" s="114" customFormat="1" ht="25" customHeight="1" spans="1:6">
      <c r="A177" s="114">
        <f t="shared" si="10"/>
        <v>7</v>
      </c>
      <c r="B177" s="142">
        <v>2013201</v>
      </c>
      <c r="C177" s="143" t="s">
        <v>65</v>
      </c>
      <c r="D177" s="144">
        <f t="shared" si="12"/>
        <v>418.91</v>
      </c>
      <c r="E177" s="141">
        <f t="shared" si="11"/>
        <v>418.908751</v>
      </c>
      <c r="F177" s="138">
        <v>4189087.51</v>
      </c>
    </row>
    <row r="178" s="114" customFormat="1" ht="28.05" hidden="1" customHeight="1" spans="1:6">
      <c r="A178" s="114">
        <f t="shared" si="10"/>
        <v>7</v>
      </c>
      <c r="B178" s="142">
        <v>2013202</v>
      </c>
      <c r="C178" s="143" t="s">
        <v>66</v>
      </c>
      <c r="D178" s="143"/>
      <c r="E178" s="141">
        <f t="shared" si="11"/>
        <v>0</v>
      </c>
      <c r="F178" s="138">
        <v>0</v>
      </c>
    </row>
    <row r="179" s="114" customFormat="1" ht="25" customHeight="1" spans="1:6">
      <c r="A179" s="114">
        <f t="shared" si="10"/>
        <v>7</v>
      </c>
      <c r="B179" s="142">
        <v>2013203</v>
      </c>
      <c r="C179" s="143" t="s">
        <v>67</v>
      </c>
      <c r="D179" s="144">
        <f t="shared" si="12"/>
        <v>63.49</v>
      </c>
      <c r="E179" s="141">
        <f t="shared" si="11"/>
        <v>63.49</v>
      </c>
      <c r="F179" s="138">
        <v>634900</v>
      </c>
    </row>
    <row r="180" s="114" customFormat="1" ht="28.05" hidden="1" customHeight="1" spans="1:6">
      <c r="A180" s="114">
        <f t="shared" si="10"/>
        <v>7</v>
      </c>
      <c r="B180" s="142">
        <v>2013204</v>
      </c>
      <c r="C180" s="143" t="s">
        <v>162</v>
      </c>
      <c r="D180" s="143"/>
      <c r="E180" s="141">
        <f t="shared" si="11"/>
        <v>0</v>
      </c>
      <c r="F180" s="138">
        <v>0</v>
      </c>
    </row>
    <row r="181" s="114" customFormat="1" ht="28.05" hidden="1" customHeight="1" spans="1:6">
      <c r="A181" s="114">
        <f t="shared" si="10"/>
        <v>7</v>
      </c>
      <c r="B181" s="142">
        <v>2013250</v>
      </c>
      <c r="C181" s="143" t="s">
        <v>74</v>
      </c>
      <c r="D181" s="143"/>
      <c r="E181" s="141">
        <f t="shared" si="11"/>
        <v>0</v>
      </c>
      <c r="F181" s="138">
        <v>0</v>
      </c>
    </row>
    <row r="182" s="114" customFormat="1" ht="28.05" customHeight="1" spans="1:6">
      <c r="A182" s="114">
        <f t="shared" si="10"/>
        <v>7</v>
      </c>
      <c r="B182" s="142">
        <v>2013299</v>
      </c>
      <c r="C182" s="143" t="s">
        <v>163</v>
      </c>
      <c r="D182" s="144">
        <f>_wpsfn.ROUNDBANK(E182,2)</f>
        <v>5.25</v>
      </c>
      <c r="E182" s="141">
        <f t="shared" si="11"/>
        <v>5.25</v>
      </c>
      <c r="F182" s="138">
        <v>52500</v>
      </c>
    </row>
    <row r="183" s="114" customFormat="1" ht="28.05" hidden="1" customHeight="1" spans="1:6">
      <c r="A183" s="114">
        <f t="shared" si="10"/>
        <v>5</v>
      </c>
      <c r="B183" s="142">
        <v>20133</v>
      </c>
      <c r="C183" s="143" t="s">
        <v>164</v>
      </c>
      <c r="D183" s="143"/>
      <c r="E183" s="141">
        <f t="shared" si="11"/>
        <v>0</v>
      </c>
      <c r="F183" s="145">
        <v>0</v>
      </c>
    </row>
    <row r="184" s="114" customFormat="1" ht="28.05" hidden="1" customHeight="1" spans="1:6">
      <c r="A184" s="114">
        <f t="shared" si="10"/>
        <v>7</v>
      </c>
      <c r="B184" s="142">
        <v>2013301</v>
      </c>
      <c r="C184" s="143" t="s">
        <v>65</v>
      </c>
      <c r="D184" s="143"/>
      <c r="E184" s="141">
        <f t="shared" si="11"/>
        <v>0</v>
      </c>
      <c r="F184" s="138">
        <v>0</v>
      </c>
    </row>
    <row r="185" s="114" customFormat="1" ht="28.05" hidden="1" customHeight="1" spans="1:6">
      <c r="A185" s="114">
        <f t="shared" si="10"/>
        <v>7</v>
      </c>
      <c r="B185" s="142">
        <v>2013302</v>
      </c>
      <c r="C185" s="143" t="s">
        <v>66</v>
      </c>
      <c r="D185" s="143"/>
      <c r="E185" s="141">
        <f t="shared" si="11"/>
        <v>0</v>
      </c>
      <c r="F185" s="138">
        <v>0</v>
      </c>
    </row>
    <row r="186" s="114" customFormat="1" ht="28.05" hidden="1" customHeight="1" spans="1:6">
      <c r="A186" s="114">
        <f t="shared" si="10"/>
        <v>7</v>
      </c>
      <c r="B186" s="142">
        <v>2013303</v>
      </c>
      <c r="C186" s="143" t="s">
        <v>67</v>
      </c>
      <c r="D186" s="143"/>
      <c r="E186" s="141">
        <f t="shared" si="11"/>
        <v>0</v>
      </c>
      <c r="F186" s="138">
        <v>0</v>
      </c>
    </row>
    <row r="187" s="114" customFormat="1" ht="28.05" hidden="1" customHeight="1" spans="1:6">
      <c r="A187" s="114">
        <f t="shared" si="10"/>
        <v>7</v>
      </c>
      <c r="B187" s="142">
        <v>2013304</v>
      </c>
      <c r="C187" s="143" t="s">
        <v>165</v>
      </c>
      <c r="D187" s="143"/>
      <c r="E187" s="141">
        <f t="shared" si="11"/>
        <v>0</v>
      </c>
      <c r="F187" s="138">
        <v>0</v>
      </c>
    </row>
    <row r="188" s="114" customFormat="1" ht="28.05" hidden="1" customHeight="1" spans="1:6">
      <c r="A188" s="114">
        <f t="shared" si="10"/>
        <v>7</v>
      </c>
      <c r="B188" s="142">
        <v>2013350</v>
      </c>
      <c r="C188" s="143" t="s">
        <v>74</v>
      </c>
      <c r="D188" s="143"/>
      <c r="E188" s="141">
        <f t="shared" si="11"/>
        <v>0</v>
      </c>
      <c r="F188" s="138">
        <v>0</v>
      </c>
    </row>
    <row r="189" s="114" customFormat="1" ht="28.05" hidden="1" customHeight="1" spans="1:6">
      <c r="A189" s="114">
        <f t="shared" si="10"/>
        <v>7</v>
      </c>
      <c r="B189" s="142">
        <v>2013399</v>
      </c>
      <c r="C189" s="143" t="s">
        <v>166</v>
      </c>
      <c r="D189" s="143"/>
      <c r="E189" s="141">
        <f t="shared" si="11"/>
        <v>0</v>
      </c>
      <c r="F189" s="138">
        <v>0</v>
      </c>
    </row>
    <row r="190" s="114" customFormat="1" ht="28.05" hidden="1" customHeight="1" spans="1:6">
      <c r="A190" s="114">
        <f t="shared" si="10"/>
        <v>5</v>
      </c>
      <c r="B190" s="142">
        <v>20134</v>
      </c>
      <c r="C190" s="143" t="s">
        <v>167</v>
      </c>
      <c r="D190" s="143"/>
      <c r="E190" s="141">
        <f t="shared" si="11"/>
        <v>0</v>
      </c>
      <c r="F190" s="145">
        <v>0</v>
      </c>
    </row>
    <row r="191" s="114" customFormat="1" ht="28.05" hidden="1" customHeight="1" spans="1:6">
      <c r="A191" s="114">
        <f t="shared" si="10"/>
        <v>7</v>
      </c>
      <c r="B191" s="142">
        <v>2013401</v>
      </c>
      <c r="C191" s="143" t="s">
        <v>65</v>
      </c>
      <c r="D191" s="143"/>
      <c r="E191" s="141">
        <f t="shared" si="11"/>
        <v>0</v>
      </c>
      <c r="F191" s="138">
        <v>0</v>
      </c>
    </row>
    <row r="192" s="114" customFormat="1" ht="28.05" hidden="1" customHeight="1" spans="1:6">
      <c r="A192" s="114">
        <f t="shared" si="10"/>
        <v>7</v>
      </c>
      <c r="B192" s="142">
        <v>2013402</v>
      </c>
      <c r="C192" s="143" t="s">
        <v>66</v>
      </c>
      <c r="D192" s="143"/>
      <c r="E192" s="141">
        <f t="shared" si="11"/>
        <v>0</v>
      </c>
      <c r="F192" s="138">
        <v>0</v>
      </c>
    </row>
    <row r="193" s="114" customFormat="1" ht="28.05" hidden="1" customHeight="1" spans="1:6">
      <c r="A193" s="114">
        <f t="shared" si="10"/>
        <v>7</v>
      </c>
      <c r="B193" s="142">
        <v>2013403</v>
      </c>
      <c r="C193" s="143" t="s">
        <v>67</v>
      </c>
      <c r="D193" s="143"/>
      <c r="E193" s="141">
        <f t="shared" si="11"/>
        <v>0</v>
      </c>
      <c r="F193" s="138">
        <v>0</v>
      </c>
    </row>
    <row r="194" s="114" customFormat="1" ht="28.05" hidden="1" customHeight="1" spans="1:6">
      <c r="A194" s="114">
        <f t="shared" si="10"/>
        <v>7</v>
      </c>
      <c r="B194" s="142">
        <v>2013404</v>
      </c>
      <c r="C194" s="143" t="s">
        <v>168</v>
      </c>
      <c r="D194" s="143"/>
      <c r="E194" s="141">
        <f t="shared" si="11"/>
        <v>0</v>
      </c>
      <c r="F194" s="138">
        <v>0</v>
      </c>
    </row>
    <row r="195" s="114" customFormat="1" ht="28.05" hidden="1" customHeight="1" spans="1:6">
      <c r="A195" s="114">
        <f t="shared" si="10"/>
        <v>7</v>
      </c>
      <c r="B195" s="142">
        <v>2013405</v>
      </c>
      <c r="C195" s="143" t="s">
        <v>169</v>
      </c>
      <c r="D195" s="143"/>
      <c r="E195" s="141">
        <f t="shared" si="11"/>
        <v>0</v>
      </c>
      <c r="F195" s="138">
        <v>0</v>
      </c>
    </row>
    <row r="196" s="114" customFormat="1" ht="28.05" hidden="1" customHeight="1" spans="1:6">
      <c r="A196" s="114">
        <f t="shared" si="10"/>
        <v>7</v>
      </c>
      <c r="B196" s="142">
        <v>2013450</v>
      </c>
      <c r="C196" s="143" t="s">
        <v>74</v>
      </c>
      <c r="D196" s="143"/>
      <c r="E196" s="141">
        <f t="shared" si="11"/>
        <v>0</v>
      </c>
      <c r="F196" s="138">
        <v>0</v>
      </c>
    </row>
    <row r="197" s="114" customFormat="1" ht="28.05" hidden="1" customHeight="1" spans="1:6">
      <c r="A197" s="114">
        <f t="shared" si="10"/>
        <v>7</v>
      </c>
      <c r="B197" s="142">
        <v>2013499</v>
      </c>
      <c r="C197" s="143" t="s">
        <v>170</v>
      </c>
      <c r="D197" s="143"/>
      <c r="E197" s="141">
        <f t="shared" si="11"/>
        <v>0</v>
      </c>
      <c r="F197" s="138">
        <v>0</v>
      </c>
    </row>
    <row r="198" s="114" customFormat="1" ht="28.05" hidden="1" customHeight="1" spans="1:6">
      <c r="A198" s="114">
        <f t="shared" si="10"/>
        <v>5</v>
      </c>
      <c r="B198" s="142">
        <v>20135</v>
      </c>
      <c r="C198" s="143" t="s">
        <v>171</v>
      </c>
      <c r="D198" s="143"/>
      <c r="E198" s="141">
        <f t="shared" si="11"/>
        <v>0</v>
      </c>
      <c r="F198" s="145">
        <v>0</v>
      </c>
    </row>
    <row r="199" s="114" customFormat="1" ht="28.05" hidden="1" customHeight="1" spans="1:6">
      <c r="A199" s="114">
        <f t="shared" ref="A199:A262" si="13">LEN(B199)</f>
        <v>7</v>
      </c>
      <c r="B199" s="142">
        <v>2013501</v>
      </c>
      <c r="C199" s="143" t="s">
        <v>65</v>
      </c>
      <c r="D199" s="143"/>
      <c r="E199" s="141">
        <f t="shared" ref="E199:E262" si="14">F199/10000</f>
        <v>0</v>
      </c>
      <c r="F199" s="138">
        <v>0</v>
      </c>
    </row>
    <row r="200" s="114" customFormat="1" ht="28.05" hidden="1" customHeight="1" spans="1:6">
      <c r="A200" s="114">
        <f t="shared" si="13"/>
        <v>7</v>
      </c>
      <c r="B200" s="142">
        <v>2013502</v>
      </c>
      <c r="C200" s="143" t="s">
        <v>66</v>
      </c>
      <c r="D200" s="143"/>
      <c r="E200" s="141">
        <f t="shared" si="14"/>
        <v>0</v>
      </c>
      <c r="F200" s="138">
        <v>0</v>
      </c>
    </row>
    <row r="201" s="114" customFormat="1" ht="28.05" hidden="1" customHeight="1" spans="1:6">
      <c r="A201" s="114">
        <f t="shared" si="13"/>
        <v>7</v>
      </c>
      <c r="B201" s="142">
        <v>2013503</v>
      </c>
      <c r="C201" s="143" t="s">
        <v>67</v>
      </c>
      <c r="D201" s="143"/>
      <c r="E201" s="141">
        <f t="shared" si="14"/>
        <v>0</v>
      </c>
      <c r="F201" s="138">
        <v>0</v>
      </c>
    </row>
    <row r="202" s="114" customFormat="1" ht="28.05" hidden="1" customHeight="1" spans="1:6">
      <c r="A202" s="114">
        <f t="shared" si="13"/>
        <v>7</v>
      </c>
      <c r="B202" s="142">
        <v>2013550</v>
      </c>
      <c r="C202" s="143" t="s">
        <v>74</v>
      </c>
      <c r="D202" s="143"/>
      <c r="E202" s="141">
        <f t="shared" si="14"/>
        <v>0</v>
      </c>
      <c r="F202" s="138">
        <v>0</v>
      </c>
    </row>
    <row r="203" s="114" customFormat="1" ht="28.05" hidden="1" customHeight="1" spans="1:6">
      <c r="A203" s="114">
        <f t="shared" si="13"/>
        <v>7</v>
      </c>
      <c r="B203" s="142">
        <v>2013599</v>
      </c>
      <c r="C203" s="143" t="s">
        <v>172</v>
      </c>
      <c r="D203" s="143"/>
      <c r="E203" s="141">
        <f t="shared" si="14"/>
        <v>0</v>
      </c>
      <c r="F203" s="138">
        <v>0</v>
      </c>
    </row>
    <row r="204" s="114" customFormat="1" ht="25" customHeight="1" spans="1:6">
      <c r="A204" s="114">
        <f t="shared" si="13"/>
        <v>5</v>
      </c>
      <c r="B204" s="142">
        <v>20136</v>
      </c>
      <c r="C204" s="143" t="s">
        <v>173</v>
      </c>
      <c r="D204" s="144">
        <f t="shared" ref="D204:D209" si="15">_wpsfn.ROUNDBANK(E204,2)</f>
        <v>339.44</v>
      </c>
      <c r="E204" s="141">
        <f t="shared" si="14"/>
        <v>339.44222</v>
      </c>
      <c r="F204" s="145">
        <v>3394422.2</v>
      </c>
    </row>
    <row r="205" s="114" customFormat="1" ht="28.05" hidden="1" customHeight="1" spans="1:6">
      <c r="A205" s="114">
        <f t="shared" si="13"/>
        <v>7</v>
      </c>
      <c r="B205" s="142">
        <v>2013601</v>
      </c>
      <c r="C205" s="143" t="s">
        <v>65</v>
      </c>
      <c r="D205" s="143"/>
      <c r="E205" s="141">
        <f t="shared" si="14"/>
        <v>0</v>
      </c>
      <c r="F205" s="138">
        <v>0</v>
      </c>
    </row>
    <row r="206" s="114" customFormat="1" ht="28.05" hidden="1" customHeight="1" spans="1:6">
      <c r="A206" s="114">
        <f t="shared" si="13"/>
        <v>7</v>
      </c>
      <c r="B206" s="142">
        <v>2013602</v>
      </c>
      <c r="C206" s="143" t="s">
        <v>66</v>
      </c>
      <c r="D206" s="143"/>
      <c r="E206" s="141">
        <f t="shared" si="14"/>
        <v>0</v>
      </c>
      <c r="F206" s="138">
        <v>0</v>
      </c>
    </row>
    <row r="207" s="114" customFormat="1" ht="28.05" hidden="1" customHeight="1" spans="1:6">
      <c r="A207" s="114">
        <f t="shared" si="13"/>
        <v>7</v>
      </c>
      <c r="B207" s="142">
        <v>2013603</v>
      </c>
      <c r="C207" s="143" t="s">
        <v>67</v>
      </c>
      <c r="D207" s="143"/>
      <c r="E207" s="141">
        <f t="shared" si="14"/>
        <v>0</v>
      </c>
      <c r="F207" s="138">
        <v>0</v>
      </c>
    </row>
    <row r="208" s="114" customFormat="1" ht="25" customHeight="1" spans="1:6">
      <c r="A208" s="114">
        <f t="shared" si="13"/>
        <v>7</v>
      </c>
      <c r="B208" s="142">
        <v>2013650</v>
      </c>
      <c r="C208" s="143" t="s">
        <v>74</v>
      </c>
      <c r="D208" s="144">
        <f t="shared" si="15"/>
        <v>336.44</v>
      </c>
      <c r="E208" s="141">
        <f t="shared" si="14"/>
        <v>336.44222</v>
      </c>
      <c r="F208" s="138">
        <v>3364422.2</v>
      </c>
    </row>
    <row r="209" s="114" customFormat="1" ht="25" customHeight="1" spans="1:6">
      <c r="A209" s="114">
        <f t="shared" si="13"/>
        <v>7</v>
      </c>
      <c r="B209" s="142">
        <v>2013699</v>
      </c>
      <c r="C209" s="143" t="s">
        <v>174</v>
      </c>
      <c r="D209" s="144">
        <f t="shared" si="15"/>
        <v>3</v>
      </c>
      <c r="E209" s="141">
        <f t="shared" si="14"/>
        <v>3</v>
      </c>
      <c r="F209" s="138">
        <v>30000</v>
      </c>
    </row>
    <row r="210" s="114" customFormat="1" ht="28.05" hidden="1" customHeight="1" spans="1:6">
      <c r="A210" s="114">
        <f t="shared" si="13"/>
        <v>5</v>
      </c>
      <c r="B210" s="142">
        <v>20137</v>
      </c>
      <c r="C210" s="143" t="s">
        <v>175</v>
      </c>
      <c r="D210" s="143"/>
      <c r="E210" s="141">
        <f t="shared" si="14"/>
        <v>0</v>
      </c>
      <c r="F210" s="145">
        <v>0</v>
      </c>
    </row>
    <row r="211" s="114" customFormat="1" ht="28.05" hidden="1" customHeight="1" spans="1:6">
      <c r="A211" s="114">
        <f t="shared" si="13"/>
        <v>7</v>
      </c>
      <c r="B211" s="142">
        <v>2013701</v>
      </c>
      <c r="C211" s="143" t="s">
        <v>65</v>
      </c>
      <c r="D211" s="143"/>
      <c r="E211" s="141">
        <f t="shared" si="14"/>
        <v>0</v>
      </c>
      <c r="F211" s="138">
        <v>0</v>
      </c>
    </row>
    <row r="212" s="114" customFormat="1" ht="28.05" hidden="1" customHeight="1" spans="1:6">
      <c r="A212" s="114">
        <f t="shared" si="13"/>
        <v>7</v>
      </c>
      <c r="B212" s="142">
        <v>2013702</v>
      </c>
      <c r="C212" s="143" t="s">
        <v>66</v>
      </c>
      <c r="D212" s="143"/>
      <c r="E212" s="141">
        <f t="shared" si="14"/>
        <v>0</v>
      </c>
      <c r="F212" s="138">
        <v>0</v>
      </c>
    </row>
    <row r="213" s="114" customFormat="1" ht="28.05" hidden="1" customHeight="1" spans="1:6">
      <c r="A213" s="114">
        <f t="shared" si="13"/>
        <v>7</v>
      </c>
      <c r="B213" s="142">
        <v>2013703</v>
      </c>
      <c r="C213" s="143" t="s">
        <v>67</v>
      </c>
      <c r="D213" s="143"/>
      <c r="E213" s="141">
        <f t="shared" si="14"/>
        <v>0</v>
      </c>
      <c r="F213" s="138">
        <v>0</v>
      </c>
    </row>
    <row r="214" s="114" customFormat="1" ht="28.05" hidden="1" customHeight="1" spans="1:6">
      <c r="A214" s="114">
        <f t="shared" si="13"/>
        <v>7</v>
      </c>
      <c r="B214" s="142">
        <v>2013704</v>
      </c>
      <c r="C214" s="143" t="s">
        <v>176</v>
      </c>
      <c r="D214" s="143"/>
      <c r="E214" s="141">
        <f t="shared" si="14"/>
        <v>0</v>
      </c>
      <c r="F214" s="138">
        <v>0</v>
      </c>
    </row>
    <row r="215" s="114" customFormat="1" ht="28.05" hidden="1" customHeight="1" spans="1:6">
      <c r="A215" s="114">
        <f t="shared" si="13"/>
        <v>7</v>
      </c>
      <c r="B215" s="142">
        <v>2013750</v>
      </c>
      <c r="C215" s="143" t="s">
        <v>74</v>
      </c>
      <c r="D215" s="143"/>
      <c r="E215" s="141">
        <f t="shared" si="14"/>
        <v>0</v>
      </c>
      <c r="F215" s="138">
        <v>0</v>
      </c>
    </row>
    <row r="216" s="114" customFormat="1" ht="28.05" hidden="1" customHeight="1" spans="1:6">
      <c r="A216" s="114">
        <f t="shared" si="13"/>
        <v>7</v>
      </c>
      <c r="B216" s="142">
        <v>2013799</v>
      </c>
      <c r="C216" s="143" t="s">
        <v>177</v>
      </c>
      <c r="D216" s="143"/>
      <c r="E216" s="141">
        <f t="shared" si="14"/>
        <v>0</v>
      </c>
      <c r="F216" s="138">
        <v>0</v>
      </c>
    </row>
    <row r="217" s="114" customFormat="1" ht="25" customHeight="1" spans="1:6">
      <c r="A217" s="114">
        <f t="shared" si="13"/>
        <v>5</v>
      </c>
      <c r="B217" s="142">
        <v>20138</v>
      </c>
      <c r="C217" s="143" t="s">
        <v>178</v>
      </c>
      <c r="D217" s="144">
        <f t="shared" ref="D217:D219" si="16">_wpsfn.ROUNDBANK(E217,2)</f>
        <v>964.98</v>
      </c>
      <c r="E217" s="141">
        <f t="shared" si="14"/>
        <v>964.979416</v>
      </c>
      <c r="F217" s="145">
        <v>9649794.16</v>
      </c>
    </row>
    <row r="218" s="114" customFormat="1" ht="25" customHeight="1" spans="1:6">
      <c r="A218" s="114">
        <f t="shared" si="13"/>
        <v>7</v>
      </c>
      <c r="B218" s="142">
        <v>2013801</v>
      </c>
      <c r="C218" s="143" t="s">
        <v>65</v>
      </c>
      <c r="D218" s="144">
        <f t="shared" si="16"/>
        <v>588.77</v>
      </c>
      <c r="E218" s="141">
        <f t="shared" si="14"/>
        <v>588.769572</v>
      </c>
      <c r="F218" s="138">
        <v>5887695.72</v>
      </c>
    </row>
    <row r="219" s="114" customFormat="1" ht="28.05" customHeight="1" spans="1:6">
      <c r="A219" s="114">
        <f t="shared" si="13"/>
        <v>7</v>
      </c>
      <c r="B219" s="142">
        <v>2013802</v>
      </c>
      <c r="C219" s="143" t="s">
        <v>66</v>
      </c>
      <c r="D219" s="144">
        <f t="shared" si="16"/>
        <v>5.8</v>
      </c>
      <c r="E219" s="141">
        <f t="shared" si="14"/>
        <v>5.79636</v>
      </c>
      <c r="F219" s="138">
        <v>57963.6</v>
      </c>
    </row>
    <row r="220" s="114" customFormat="1" ht="25" hidden="1" customHeight="1" spans="1:6">
      <c r="A220" s="114">
        <f t="shared" si="13"/>
        <v>7</v>
      </c>
      <c r="B220" s="142">
        <v>2013803</v>
      </c>
      <c r="C220" s="143" t="s">
        <v>67</v>
      </c>
      <c r="D220" s="143"/>
      <c r="E220" s="141">
        <f t="shared" si="14"/>
        <v>0</v>
      </c>
      <c r="F220" s="138">
        <v>0</v>
      </c>
    </row>
    <row r="221" s="114" customFormat="1" ht="25" customHeight="1" spans="1:6">
      <c r="A221" s="114">
        <f t="shared" si="13"/>
        <v>7</v>
      </c>
      <c r="B221" s="142">
        <v>2013804</v>
      </c>
      <c r="C221" s="143" t="s">
        <v>179</v>
      </c>
      <c r="D221" s="144">
        <f>_wpsfn.ROUNDBANK(E221,2)</f>
        <v>18.94</v>
      </c>
      <c r="E221" s="141">
        <f t="shared" si="14"/>
        <v>18.945</v>
      </c>
      <c r="F221" s="138">
        <v>189450</v>
      </c>
    </row>
    <row r="222" s="114" customFormat="1" ht="25" customHeight="1" spans="1:6">
      <c r="A222" s="114">
        <f t="shared" si="13"/>
        <v>7</v>
      </c>
      <c r="B222" s="142">
        <v>2013805</v>
      </c>
      <c r="C222" s="143" t="s">
        <v>180</v>
      </c>
      <c r="D222" s="144">
        <f>_wpsfn.ROUNDBANK(E222,2)</f>
        <v>1</v>
      </c>
      <c r="E222" s="141">
        <f t="shared" si="14"/>
        <v>1</v>
      </c>
      <c r="F222" s="138">
        <v>10000</v>
      </c>
    </row>
    <row r="223" s="114" customFormat="1" ht="28.05" hidden="1" customHeight="1" spans="1:6">
      <c r="A223" s="114">
        <f t="shared" si="13"/>
        <v>7</v>
      </c>
      <c r="B223" s="142">
        <v>2013808</v>
      </c>
      <c r="C223" s="143" t="s">
        <v>105</v>
      </c>
      <c r="D223" s="143"/>
      <c r="E223" s="141">
        <f t="shared" si="14"/>
        <v>0</v>
      </c>
      <c r="F223" s="138">
        <v>0</v>
      </c>
    </row>
    <row r="224" s="114" customFormat="1" ht="28.05" hidden="1" customHeight="1" spans="1:6">
      <c r="A224" s="114">
        <f t="shared" si="13"/>
        <v>7</v>
      </c>
      <c r="B224" s="142">
        <v>2013810</v>
      </c>
      <c r="C224" s="143" t="s">
        <v>181</v>
      </c>
      <c r="D224" s="143"/>
      <c r="E224" s="141">
        <f t="shared" si="14"/>
        <v>0</v>
      </c>
      <c r="F224" s="138">
        <v>0</v>
      </c>
    </row>
    <row r="225" s="114" customFormat="1" ht="28.05" hidden="1" customHeight="1" spans="1:6">
      <c r="A225" s="114">
        <f t="shared" si="13"/>
        <v>7</v>
      </c>
      <c r="B225" s="142">
        <v>2013812</v>
      </c>
      <c r="C225" s="143" t="s">
        <v>182</v>
      </c>
      <c r="D225" s="143"/>
      <c r="E225" s="141">
        <f t="shared" si="14"/>
        <v>0</v>
      </c>
      <c r="F225" s="138">
        <v>0</v>
      </c>
    </row>
    <row r="226" s="114" customFormat="1" ht="28.05" hidden="1" customHeight="1" spans="1:6">
      <c r="A226" s="114">
        <f t="shared" si="13"/>
        <v>7</v>
      </c>
      <c r="B226" s="142">
        <v>2013813</v>
      </c>
      <c r="C226" s="143" t="s">
        <v>183</v>
      </c>
      <c r="D226" s="143"/>
      <c r="E226" s="141">
        <f t="shared" si="14"/>
        <v>0</v>
      </c>
      <c r="F226" s="138">
        <v>0</v>
      </c>
    </row>
    <row r="227" s="114" customFormat="1" ht="28.05" hidden="1" customHeight="1" spans="1:6">
      <c r="A227" s="114">
        <f t="shared" si="13"/>
        <v>7</v>
      </c>
      <c r="B227" s="142">
        <v>2013814</v>
      </c>
      <c r="C227" s="143" t="s">
        <v>184</v>
      </c>
      <c r="D227" s="143"/>
      <c r="E227" s="141">
        <f t="shared" si="14"/>
        <v>0</v>
      </c>
      <c r="F227" s="138">
        <v>0</v>
      </c>
    </row>
    <row r="228" s="114" customFormat="1" ht="25" customHeight="1" spans="1:6">
      <c r="A228" s="114">
        <f t="shared" si="13"/>
        <v>7</v>
      </c>
      <c r="B228" s="142">
        <v>2013815</v>
      </c>
      <c r="C228" s="143" t="s">
        <v>185</v>
      </c>
      <c r="D228" s="144">
        <f t="shared" ref="D228:D230" si="17">_wpsfn.ROUNDBANK(E228,2)</f>
        <v>0.1</v>
      </c>
      <c r="E228" s="141">
        <f t="shared" si="14"/>
        <v>0.1</v>
      </c>
      <c r="F228" s="138">
        <v>1000</v>
      </c>
    </row>
    <row r="229" s="114" customFormat="1" ht="25" customHeight="1" spans="1:6">
      <c r="A229" s="114">
        <f t="shared" si="13"/>
        <v>7</v>
      </c>
      <c r="B229" s="142">
        <v>2013816</v>
      </c>
      <c r="C229" s="143" t="s">
        <v>186</v>
      </c>
      <c r="D229" s="144">
        <f t="shared" si="17"/>
        <v>33.67</v>
      </c>
      <c r="E229" s="141">
        <f t="shared" si="14"/>
        <v>33.67</v>
      </c>
      <c r="F229" s="138">
        <v>336700</v>
      </c>
    </row>
    <row r="230" s="114" customFormat="1" ht="25" customHeight="1" spans="1:6">
      <c r="A230" s="114">
        <f t="shared" si="13"/>
        <v>7</v>
      </c>
      <c r="B230" s="142">
        <v>2013850</v>
      </c>
      <c r="C230" s="143" t="s">
        <v>74</v>
      </c>
      <c r="D230" s="144">
        <f t="shared" si="17"/>
        <v>316.7</v>
      </c>
      <c r="E230" s="141">
        <f t="shared" si="14"/>
        <v>316.698484</v>
      </c>
      <c r="F230" s="138">
        <v>3166984.84</v>
      </c>
    </row>
    <row r="231" s="114" customFormat="1" ht="28.05" hidden="1" customHeight="1" spans="1:6">
      <c r="A231" s="114">
        <f t="shared" si="13"/>
        <v>7</v>
      </c>
      <c r="B231" s="142">
        <v>2013899</v>
      </c>
      <c r="C231" s="143" t="s">
        <v>187</v>
      </c>
      <c r="D231" s="143"/>
      <c r="E231" s="141">
        <f t="shared" si="14"/>
        <v>0</v>
      </c>
      <c r="F231" s="138">
        <v>0</v>
      </c>
    </row>
    <row r="232" s="114" customFormat="1" ht="28.05" hidden="1" customHeight="1" spans="1:6">
      <c r="A232" s="114">
        <f t="shared" si="13"/>
        <v>5</v>
      </c>
      <c r="B232" s="142">
        <v>20199</v>
      </c>
      <c r="C232" s="143" t="s">
        <v>188</v>
      </c>
      <c r="D232" s="143"/>
      <c r="E232" s="141">
        <f t="shared" si="14"/>
        <v>0</v>
      </c>
      <c r="F232" s="145">
        <v>0</v>
      </c>
    </row>
    <row r="233" s="114" customFormat="1" ht="28.05" hidden="1" customHeight="1" spans="1:6">
      <c r="A233" s="114">
        <f t="shared" si="13"/>
        <v>7</v>
      </c>
      <c r="B233" s="142">
        <v>2019901</v>
      </c>
      <c r="C233" s="143" t="s">
        <v>189</v>
      </c>
      <c r="D233" s="143"/>
      <c r="E233" s="141">
        <f t="shared" si="14"/>
        <v>0</v>
      </c>
      <c r="F233" s="138">
        <v>0</v>
      </c>
    </row>
    <row r="234" s="114" customFormat="1" ht="28.05" hidden="1" customHeight="1" spans="1:6">
      <c r="A234" s="114">
        <f t="shared" si="13"/>
        <v>7</v>
      </c>
      <c r="B234" s="142">
        <v>2019999</v>
      </c>
      <c r="C234" s="143" t="s">
        <v>190</v>
      </c>
      <c r="D234" s="143"/>
      <c r="E234" s="141">
        <f t="shared" si="14"/>
        <v>0</v>
      </c>
      <c r="F234" s="138">
        <v>0</v>
      </c>
    </row>
    <row r="235" s="114" customFormat="1" ht="28.05" hidden="1" customHeight="1" spans="1:6">
      <c r="A235" s="114">
        <f t="shared" si="13"/>
        <v>3</v>
      </c>
      <c r="B235" s="139">
        <v>202</v>
      </c>
      <c r="C235" s="140" t="s">
        <v>191</v>
      </c>
      <c r="D235" s="140"/>
      <c r="E235" s="141">
        <f t="shared" si="14"/>
        <v>0</v>
      </c>
      <c r="F235" s="138">
        <v>0</v>
      </c>
    </row>
    <row r="236" s="114" customFormat="1" ht="28.05" hidden="1" customHeight="1" spans="1:6">
      <c r="A236" s="114">
        <f t="shared" si="13"/>
        <v>5</v>
      </c>
      <c r="B236" s="142">
        <v>20201</v>
      </c>
      <c r="C236" s="143" t="s">
        <v>192</v>
      </c>
      <c r="D236" s="143"/>
      <c r="E236" s="141">
        <f t="shared" si="14"/>
        <v>0</v>
      </c>
      <c r="F236" s="145">
        <v>0</v>
      </c>
    </row>
    <row r="237" s="114" customFormat="1" ht="28.05" hidden="1" customHeight="1" spans="1:6">
      <c r="A237" s="114">
        <f t="shared" si="13"/>
        <v>7</v>
      </c>
      <c r="B237" s="142">
        <v>2020101</v>
      </c>
      <c r="C237" s="143" t="s">
        <v>65</v>
      </c>
      <c r="D237" s="143"/>
      <c r="E237" s="141">
        <f t="shared" si="14"/>
        <v>0</v>
      </c>
      <c r="F237" s="138">
        <v>0</v>
      </c>
    </row>
    <row r="238" s="114" customFormat="1" ht="28.05" hidden="1" customHeight="1" spans="1:6">
      <c r="A238" s="114">
        <f t="shared" si="13"/>
        <v>7</v>
      </c>
      <c r="B238" s="142">
        <v>2020102</v>
      </c>
      <c r="C238" s="143" t="s">
        <v>66</v>
      </c>
      <c r="D238" s="143"/>
      <c r="E238" s="141">
        <f t="shared" si="14"/>
        <v>0</v>
      </c>
      <c r="F238" s="138">
        <v>0</v>
      </c>
    </row>
    <row r="239" s="114" customFormat="1" ht="28.05" hidden="1" customHeight="1" spans="1:6">
      <c r="A239" s="114">
        <f t="shared" si="13"/>
        <v>7</v>
      </c>
      <c r="B239" s="142">
        <v>2020103</v>
      </c>
      <c r="C239" s="143" t="s">
        <v>67</v>
      </c>
      <c r="D239" s="143"/>
      <c r="E239" s="141">
        <f t="shared" si="14"/>
        <v>0</v>
      </c>
      <c r="F239" s="138">
        <v>0</v>
      </c>
    </row>
    <row r="240" s="114" customFormat="1" ht="28.05" hidden="1" customHeight="1" spans="1:6">
      <c r="A240" s="114">
        <f t="shared" si="13"/>
        <v>7</v>
      </c>
      <c r="B240" s="142">
        <v>2020104</v>
      </c>
      <c r="C240" s="143" t="s">
        <v>159</v>
      </c>
      <c r="D240" s="143"/>
      <c r="E240" s="141">
        <f t="shared" si="14"/>
        <v>0</v>
      </c>
      <c r="F240" s="138">
        <v>0</v>
      </c>
    </row>
    <row r="241" s="114" customFormat="1" ht="28.05" hidden="1" customHeight="1" spans="1:6">
      <c r="A241" s="114">
        <f t="shared" si="13"/>
        <v>7</v>
      </c>
      <c r="B241" s="142">
        <v>2020150</v>
      </c>
      <c r="C241" s="143" t="s">
        <v>74</v>
      </c>
      <c r="D241" s="143"/>
      <c r="E241" s="141">
        <f t="shared" si="14"/>
        <v>0</v>
      </c>
      <c r="F241" s="138">
        <v>0</v>
      </c>
    </row>
    <row r="242" s="114" customFormat="1" ht="28.05" hidden="1" customHeight="1" spans="1:6">
      <c r="A242" s="114">
        <f t="shared" si="13"/>
        <v>7</v>
      </c>
      <c r="B242" s="142">
        <v>2020199</v>
      </c>
      <c r="C242" s="143" t="s">
        <v>193</v>
      </c>
      <c r="D242" s="143"/>
      <c r="E242" s="141">
        <f t="shared" si="14"/>
        <v>0</v>
      </c>
      <c r="F242" s="138">
        <v>0</v>
      </c>
    </row>
    <row r="243" s="114" customFormat="1" ht="28.05" hidden="1" customHeight="1" spans="1:6">
      <c r="A243" s="114">
        <f t="shared" si="13"/>
        <v>5</v>
      </c>
      <c r="B243" s="142">
        <v>20202</v>
      </c>
      <c r="C243" s="143" t="s">
        <v>194</v>
      </c>
      <c r="D243" s="143"/>
      <c r="E243" s="141">
        <f t="shared" si="14"/>
        <v>0</v>
      </c>
      <c r="F243" s="145">
        <v>0</v>
      </c>
    </row>
    <row r="244" s="114" customFormat="1" ht="28.05" hidden="1" customHeight="1" spans="1:6">
      <c r="A244" s="114">
        <f t="shared" si="13"/>
        <v>7</v>
      </c>
      <c r="B244" s="142">
        <v>2020201</v>
      </c>
      <c r="C244" s="143" t="s">
        <v>195</v>
      </c>
      <c r="D244" s="143"/>
      <c r="E244" s="141">
        <f t="shared" si="14"/>
        <v>0</v>
      </c>
      <c r="F244" s="138">
        <v>0</v>
      </c>
    </row>
    <row r="245" s="114" customFormat="1" ht="28.05" hidden="1" customHeight="1" spans="1:6">
      <c r="A245" s="114">
        <f t="shared" si="13"/>
        <v>7</v>
      </c>
      <c r="B245" s="142">
        <v>2020202</v>
      </c>
      <c r="C245" s="143" t="s">
        <v>196</v>
      </c>
      <c r="D245" s="143"/>
      <c r="E245" s="141">
        <f t="shared" si="14"/>
        <v>0</v>
      </c>
      <c r="F245" s="138">
        <v>0</v>
      </c>
    </row>
    <row r="246" s="114" customFormat="1" ht="28.05" hidden="1" customHeight="1" spans="1:6">
      <c r="A246" s="114">
        <f t="shared" si="13"/>
        <v>5</v>
      </c>
      <c r="B246" s="142">
        <v>20203</v>
      </c>
      <c r="C246" s="143" t="s">
        <v>197</v>
      </c>
      <c r="D246" s="143"/>
      <c r="E246" s="141">
        <f t="shared" si="14"/>
        <v>0</v>
      </c>
      <c r="F246" s="145">
        <v>0</v>
      </c>
    </row>
    <row r="247" s="114" customFormat="1" ht="28.05" hidden="1" customHeight="1" spans="1:6">
      <c r="A247" s="114">
        <f t="shared" si="13"/>
        <v>7</v>
      </c>
      <c r="B247" s="142">
        <v>2020304</v>
      </c>
      <c r="C247" s="143" t="s">
        <v>198</v>
      </c>
      <c r="D247" s="143"/>
      <c r="E247" s="141">
        <f t="shared" si="14"/>
        <v>0</v>
      </c>
      <c r="F247" s="138">
        <v>0</v>
      </c>
    </row>
    <row r="248" s="114" customFormat="1" ht="28.05" hidden="1" customHeight="1" spans="1:6">
      <c r="A248" s="114">
        <f t="shared" si="13"/>
        <v>7</v>
      </c>
      <c r="B248" s="142">
        <v>2020306</v>
      </c>
      <c r="C248" s="143" t="s">
        <v>199</v>
      </c>
      <c r="D248" s="143"/>
      <c r="E248" s="141">
        <f t="shared" si="14"/>
        <v>0</v>
      </c>
      <c r="F248" s="138">
        <v>0</v>
      </c>
    </row>
    <row r="249" s="114" customFormat="1" ht="28.05" hidden="1" customHeight="1" spans="1:6">
      <c r="A249" s="114">
        <f t="shared" si="13"/>
        <v>5</v>
      </c>
      <c r="B249" s="142">
        <v>20204</v>
      </c>
      <c r="C249" s="143" t="s">
        <v>200</v>
      </c>
      <c r="D249" s="143"/>
      <c r="E249" s="141">
        <f t="shared" si="14"/>
        <v>0</v>
      </c>
      <c r="F249" s="145">
        <v>0</v>
      </c>
    </row>
    <row r="250" s="114" customFormat="1" ht="28.05" hidden="1" customHeight="1" spans="1:6">
      <c r="A250" s="114">
        <f t="shared" si="13"/>
        <v>7</v>
      </c>
      <c r="B250" s="142">
        <v>2020401</v>
      </c>
      <c r="C250" s="143" t="s">
        <v>201</v>
      </c>
      <c r="D250" s="143"/>
      <c r="E250" s="141">
        <f t="shared" si="14"/>
        <v>0</v>
      </c>
      <c r="F250" s="138">
        <v>0</v>
      </c>
    </row>
    <row r="251" s="114" customFormat="1" ht="28.05" hidden="1" customHeight="1" spans="1:6">
      <c r="A251" s="114">
        <f t="shared" si="13"/>
        <v>7</v>
      </c>
      <c r="B251" s="142">
        <v>2020402</v>
      </c>
      <c r="C251" s="143" t="s">
        <v>202</v>
      </c>
      <c r="D251" s="143"/>
      <c r="E251" s="141">
        <f t="shared" si="14"/>
        <v>0</v>
      </c>
      <c r="F251" s="138">
        <v>0</v>
      </c>
    </row>
    <row r="252" s="114" customFormat="1" ht="28.05" hidden="1" customHeight="1" spans="1:6">
      <c r="A252" s="114">
        <f t="shared" si="13"/>
        <v>7</v>
      </c>
      <c r="B252" s="142">
        <v>2020403</v>
      </c>
      <c r="C252" s="143" t="s">
        <v>203</v>
      </c>
      <c r="D252" s="143"/>
      <c r="E252" s="141">
        <f t="shared" si="14"/>
        <v>0</v>
      </c>
      <c r="F252" s="138">
        <v>0</v>
      </c>
    </row>
    <row r="253" s="114" customFormat="1" ht="28.05" hidden="1" customHeight="1" spans="1:6">
      <c r="A253" s="114">
        <f t="shared" si="13"/>
        <v>7</v>
      </c>
      <c r="B253" s="142">
        <v>2020404</v>
      </c>
      <c r="C253" s="143" t="s">
        <v>204</v>
      </c>
      <c r="D253" s="143"/>
      <c r="E253" s="141">
        <f t="shared" si="14"/>
        <v>0</v>
      </c>
      <c r="F253" s="138">
        <v>0</v>
      </c>
    </row>
    <row r="254" s="114" customFormat="1" ht="28.05" hidden="1" customHeight="1" spans="1:6">
      <c r="A254" s="114">
        <f t="shared" si="13"/>
        <v>7</v>
      </c>
      <c r="B254" s="142">
        <v>2020499</v>
      </c>
      <c r="C254" s="143" t="s">
        <v>205</v>
      </c>
      <c r="D254" s="143"/>
      <c r="E254" s="141">
        <f t="shared" si="14"/>
        <v>0</v>
      </c>
      <c r="F254" s="138">
        <v>0</v>
      </c>
    </row>
    <row r="255" s="114" customFormat="1" ht="28.05" hidden="1" customHeight="1" spans="1:6">
      <c r="A255" s="114">
        <f t="shared" si="13"/>
        <v>5</v>
      </c>
      <c r="B255" s="142">
        <v>20205</v>
      </c>
      <c r="C255" s="143" t="s">
        <v>206</v>
      </c>
      <c r="D255" s="143"/>
      <c r="E255" s="141">
        <f t="shared" si="14"/>
        <v>0</v>
      </c>
      <c r="F255" s="145">
        <v>0</v>
      </c>
    </row>
    <row r="256" s="114" customFormat="1" ht="28.05" hidden="1" customHeight="1" spans="1:6">
      <c r="A256" s="114">
        <f t="shared" si="13"/>
        <v>7</v>
      </c>
      <c r="B256" s="142">
        <v>2020503</v>
      </c>
      <c r="C256" s="143" t="s">
        <v>207</v>
      </c>
      <c r="D256" s="143"/>
      <c r="E256" s="141">
        <f t="shared" si="14"/>
        <v>0</v>
      </c>
      <c r="F256" s="138">
        <v>0</v>
      </c>
    </row>
    <row r="257" s="114" customFormat="1" ht="28.05" hidden="1" customHeight="1" spans="1:6">
      <c r="A257" s="114">
        <f t="shared" si="13"/>
        <v>7</v>
      </c>
      <c r="B257" s="142">
        <v>2020504</v>
      </c>
      <c r="C257" s="143" t="s">
        <v>208</v>
      </c>
      <c r="D257" s="143"/>
      <c r="E257" s="141">
        <f t="shared" si="14"/>
        <v>0</v>
      </c>
      <c r="F257" s="138">
        <v>0</v>
      </c>
    </row>
    <row r="258" s="114" customFormat="1" ht="28.05" hidden="1" customHeight="1" spans="1:6">
      <c r="A258" s="114">
        <f t="shared" si="13"/>
        <v>7</v>
      </c>
      <c r="B258" s="142">
        <v>2020505</v>
      </c>
      <c r="C258" s="143" t="s">
        <v>209</v>
      </c>
      <c r="D258" s="143"/>
      <c r="E258" s="141">
        <f t="shared" si="14"/>
        <v>0</v>
      </c>
      <c r="F258" s="138">
        <v>0</v>
      </c>
    </row>
    <row r="259" s="114" customFormat="1" ht="28.05" hidden="1" customHeight="1" spans="1:6">
      <c r="A259" s="114">
        <f t="shared" si="13"/>
        <v>7</v>
      </c>
      <c r="B259" s="142">
        <v>2020599</v>
      </c>
      <c r="C259" s="143" t="s">
        <v>210</v>
      </c>
      <c r="D259" s="143"/>
      <c r="E259" s="141">
        <f t="shared" si="14"/>
        <v>0</v>
      </c>
      <c r="F259" s="138">
        <v>0</v>
      </c>
    </row>
    <row r="260" s="114" customFormat="1" ht="28.05" hidden="1" customHeight="1" spans="1:6">
      <c r="A260" s="114">
        <f t="shared" si="13"/>
        <v>5</v>
      </c>
      <c r="B260" s="142">
        <v>20206</v>
      </c>
      <c r="C260" s="143" t="s">
        <v>211</v>
      </c>
      <c r="D260" s="143"/>
      <c r="E260" s="141">
        <f t="shared" si="14"/>
        <v>0</v>
      </c>
      <c r="F260" s="145">
        <v>0</v>
      </c>
    </row>
    <row r="261" s="114" customFormat="1" ht="28.05" hidden="1" customHeight="1" spans="1:6">
      <c r="A261" s="114">
        <f t="shared" si="13"/>
        <v>7</v>
      </c>
      <c r="B261" s="142">
        <v>2020601</v>
      </c>
      <c r="C261" s="143" t="s">
        <v>212</v>
      </c>
      <c r="D261" s="143"/>
      <c r="E261" s="141">
        <f t="shared" si="14"/>
        <v>0</v>
      </c>
      <c r="F261" s="138">
        <v>0</v>
      </c>
    </row>
    <row r="262" s="114" customFormat="1" ht="28.05" hidden="1" customHeight="1" spans="1:6">
      <c r="A262" s="114">
        <f t="shared" si="13"/>
        <v>5</v>
      </c>
      <c r="B262" s="142">
        <v>20207</v>
      </c>
      <c r="C262" s="143" t="s">
        <v>213</v>
      </c>
      <c r="D262" s="143"/>
      <c r="E262" s="141">
        <f t="shared" si="14"/>
        <v>0</v>
      </c>
      <c r="F262" s="145">
        <v>0</v>
      </c>
    </row>
    <row r="263" s="114" customFormat="1" ht="28.05" hidden="1" customHeight="1" spans="1:6">
      <c r="A263" s="114">
        <f t="shared" ref="A263:A326" si="18">LEN(B263)</f>
        <v>7</v>
      </c>
      <c r="B263" s="142">
        <v>2020701</v>
      </c>
      <c r="C263" s="143" t="s">
        <v>214</v>
      </c>
      <c r="D263" s="143"/>
      <c r="E263" s="141">
        <f t="shared" ref="E263:E326" si="19">F263/10000</f>
        <v>0</v>
      </c>
      <c r="F263" s="138">
        <v>0</v>
      </c>
    </row>
    <row r="264" s="114" customFormat="1" ht="28.05" hidden="1" customHeight="1" spans="1:6">
      <c r="A264" s="114">
        <f t="shared" si="18"/>
        <v>7</v>
      </c>
      <c r="B264" s="142">
        <v>2020702</v>
      </c>
      <c r="C264" s="143" t="s">
        <v>215</v>
      </c>
      <c r="D264" s="143"/>
      <c r="E264" s="141">
        <f t="shared" si="19"/>
        <v>0</v>
      </c>
      <c r="F264" s="138">
        <v>0</v>
      </c>
    </row>
    <row r="265" s="114" customFormat="1" ht="28.05" hidden="1" customHeight="1" spans="1:6">
      <c r="A265" s="114">
        <f t="shared" si="18"/>
        <v>7</v>
      </c>
      <c r="B265" s="142">
        <v>2020703</v>
      </c>
      <c r="C265" s="143" t="s">
        <v>216</v>
      </c>
      <c r="D265" s="143"/>
      <c r="E265" s="141">
        <f t="shared" si="19"/>
        <v>0</v>
      </c>
      <c r="F265" s="138">
        <v>0</v>
      </c>
    </row>
    <row r="266" s="114" customFormat="1" ht="28.05" hidden="1" customHeight="1" spans="1:6">
      <c r="A266" s="114">
        <f t="shared" si="18"/>
        <v>7</v>
      </c>
      <c r="B266" s="142">
        <v>2020799</v>
      </c>
      <c r="C266" s="143" t="s">
        <v>217</v>
      </c>
      <c r="D266" s="143"/>
      <c r="E266" s="141">
        <f t="shared" si="19"/>
        <v>0</v>
      </c>
      <c r="F266" s="138">
        <v>0</v>
      </c>
    </row>
    <row r="267" s="114" customFormat="1" ht="28.05" hidden="1" customHeight="1" spans="1:6">
      <c r="A267" s="114">
        <f t="shared" si="18"/>
        <v>5</v>
      </c>
      <c r="B267" s="142">
        <v>20208</v>
      </c>
      <c r="C267" s="143" t="s">
        <v>218</v>
      </c>
      <c r="D267" s="143"/>
      <c r="E267" s="141">
        <f t="shared" si="19"/>
        <v>0</v>
      </c>
      <c r="F267" s="145">
        <v>0</v>
      </c>
    </row>
    <row r="268" s="114" customFormat="1" ht="28.05" hidden="1" customHeight="1" spans="1:6">
      <c r="A268" s="114">
        <f t="shared" si="18"/>
        <v>7</v>
      </c>
      <c r="B268" s="142">
        <v>2020801</v>
      </c>
      <c r="C268" s="143" t="s">
        <v>65</v>
      </c>
      <c r="D268" s="143"/>
      <c r="E268" s="141">
        <f t="shared" si="19"/>
        <v>0</v>
      </c>
      <c r="F268" s="138">
        <v>0</v>
      </c>
    </row>
    <row r="269" s="114" customFormat="1" ht="28.05" hidden="1" customHeight="1" spans="1:6">
      <c r="A269" s="114">
        <f t="shared" si="18"/>
        <v>7</v>
      </c>
      <c r="B269" s="142">
        <v>2020802</v>
      </c>
      <c r="C269" s="143" t="s">
        <v>66</v>
      </c>
      <c r="D269" s="143"/>
      <c r="E269" s="141">
        <f t="shared" si="19"/>
        <v>0</v>
      </c>
      <c r="F269" s="138">
        <v>0</v>
      </c>
    </row>
    <row r="270" s="114" customFormat="1" ht="28.05" hidden="1" customHeight="1" spans="1:6">
      <c r="A270" s="114">
        <f t="shared" si="18"/>
        <v>7</v>
      </c>
      <c r="B270" s="142">
        <v>2020803</v>
      </c>
      <c r="C270" s="143" t="s">
        <v>67</v>
      </c>
      <c r="D270" s="143"/>
      <c r="E270" s="141">
        <f t="shared" si="19"/>
        <v>0</v>
      </c>
      <c r="F270" s="138">
        <v>0</v>
      </c>
    </row>
    <row r="271" s="114" customFormat="1" ht="28.05" hidden="1" customHeight="1" spans="1:6">
      <c r="A271" s="114">
        <f t="shared" si="18"/>
        <v>7</v>
      </c>
      <c r="B271" s="142">
        <v>2020850</v>
      </c>
      <c r="C271" s="143" t="s">
        <v>74</v>
      </c>
      <c r="D271" s="143"/>
      <c r="E271" s="141">
        <f t="shared" si="19"/>
        <v>0</v>
      </c>
      <c r="F271" s="138">
        <v>0</v>
      </c>
    </row>
    <row r="272" s="114" customFormat="1" ht="28.05" hidden="1" customHeight="1" spans="1:6">
      <c r="A272" s="114">
        <f t="shared" si="18"/>
        <v>7</v>
      </c>
      <c r="B272" s="142">
        <v>2020899</v>
      </c>
      <c r="C272" s="143" t="s">
        <v>219</v>
      </c>
      <c r="D272" s="143"/>
      <c r="E272" s="141">
        <f t="shared" si="19"/>
        <v>0</v>
      </c>
      <c r="F272" s="138">
        <v>0</v>
      </c>
    </row>
    <row r="273" s="114" customFormat="1" ht="28.05" hidden="1" customHeight="1" spans="1:6">
      <c r="A273" s="114">
        <f t="shared" si="18"/>
        <v>5</v>
      </c>
      <c r="B273" s="142">
        <v>20299</v>
      </c>
      <c r="C273" s="143" t="s">
        <v>220</v>
      </c>
      <c r="D273" s="143"/>
      <c r="E273" s="141">
        <f t="shared" si="19"/>
        <v>0</v>
      </c>
      <c r="F273" s="145">
        <v>0</v>
      </c>
    </row>
    <row r="274" s="114" customFormat="1" ht="28.05" hidden="1" customHeight="1" spans="1:6">
      <c r="A274" s="114">
        <f t="shared" si="18"/>
        <v>7</v>
      </c>
      <c r="B274" s="142">
        <v>2029999</v>
      </c>
      <c r="C274" s="143" t="s">
        <v>221</v>
      </c>
      <c r="D274" s="143"/>
      <c r="E274" s="141">
        <f t="shared" si="19"/>
        <v>0</v>
      </c>
      <c r="F274" s="138">
        <v>0</v>
      </c>
    </row>
    <row r="275" s="114" customFormat="1" ht="28.05" hidden="1" customHeight="1" spans="1:6">
      <c r="A275" s="114">
        <f t="shared" si="18"/>
        <v>3</v>
      </c>
      <c r="B275" s="139">
        <v>203</v>
      </c>
      <c r="C275" s="140" t="s">
        <v>222</v>
      </c>
      <c r="D275" s="140"/>
      <c r="E275" s="141">
        <f t="shared" si="19"/>
        <v>0</v>
      </c>
      <c r="F275" s="138">
        <v>0</v>
      </c>
    </row>
    <row r="276" s="114" customFormat="1" ht="28.05" hidden="1" customHeight="1" spans="1:6">
      <c r="A276" s="114">
        <f t="shared" si="18"/>
        <v>5</v>
      </c>
      <c r="B276" s="142">
        <v>20301</v>
      </c>
      <c r="C276" s="143" t="s">
        <v>223</v>
      </c>
      <c r="D276" s="143"/>
      <c r="E276" s="141">
        <f t="shared" si="19"/>
        <v>0</v>
      </c>
      <c r="F276" s="145">
        <v>0</v>
      </c>
    </row>
    <row r="277" s="114" customFormat="1" ht="28.05" hidden="1" customHeight="1" spans="1:6">
      <c r="A277" s="114">
        <f t="shared" si="18"/>
        <v>7</v>
      </c>
      <c r="B277" s="142">
        <v>2030101</v>
      </c>
      <c r="C277" s="143" t="s">
        <v>224</v>
      </c>
      <c r="D277" s="143"/>
      <c r="E277" s="141">
        <f t="shared" si="19"/>
        <v>0</v>
      </c>
      <c r="F277" s="138">
        <v>0</v>
      </c>
    </row>
    <row r="278" s="114" customFormat="1" ht="28.05" hidden="1" customHeight="1" spans="1:6">
      <c r="A278" s="114">
        <f t="shared" si="18"/>
        <v>7</v>
      </c>
      <c r="B278" s="142">
        <v>2030102</v>
      </c>
      <c r="C278" s="143" t="s">
        <v>225</v>
      </c>
      <c r="D278" s="143"/>
      <c r="E278" s="141">
        <f t="shared" si="19"/>
        <v>0</v>
      </c>
      <c r="F278" s="138">
        <v>0</v>
      </c>
    </row>
    <row r="279" s="114" customFormat="1" ht="28.05" hidden="1" customHeight="1" spans="1:6">
      <c r="A279" s="114">
        <f t="shared" si="18"/>
        <v>7</v>
      </c>
      <c r="B279" s="142">
        <v>2030199</v>
      </c>
      <c r="C279" s="143" t="s">
        <v>226</v>
      </c>
      <c r="D279" s="143"/>
      <c r="E279" s="141">
        <f t="shared" si="19"/>
        <v>0</v>
      </c>
      <c r="F279" s="138">
        <v>0</v>
      </c>
    </row>
    <row r="280" s="114" customFormat="1" ht="28.05" hidden="1" customHeight="1" spans="1:6">
      <c r="A280" s="114">
        <f t="shared" si="18"/>
        <v>5</v>
      </c>
      <c r="B280" s="142">
        <v>20304</v>
      </c>
      <c r="C280" s="143" t="s">
        <v>227</v>
      </c>
      <c r="D280" s="143"/>
      <c r="E280" s="141">
        <f t="shared" si="19"/>
        <v>0</v>
      </c>
      <c r="F280" s="145">
        <v>0</v>
      </c>
    </row>
    <row r="281" s="114" customFormat="1" ht="28.05" hidden="1" customHeight="1" spans="1:6">
      <c r="A281" s="114">
        <f t="shared" si="18"/>
        <v>7</v>
      </c>
      <c r="B281" s="142">
        <v>2030401</v>
      </c>
      <c r="C281" s="143" t="s">
        <v>228</v>
      </c>
      <c r="D281" s="143"/>
      <c r="E281" s="141">
        <f t="shared" si="19"/>
        <v>0</v>
      </c>
      <c r="F281" s="138">
        <v>0</v>
      </c>
    </row>
    <row r="282" s="114" customFormat="1" ht="28.05" hidden="1" customHeight="1" spans="1:6">
      <c r="A282" s="114">
        <f t="shared" si="18"/>
        <v>5</v>
      </c>
      <c r="B282" s="142">
        <v>20305</v>
      </c>
      <c r="C282" s="143" t="s">
        <v>229</v>
      </c>
      <c r="D282" s="143"/>
      <c r="E282" s="141">
        <f t="shared" si="19"/>
        <v>0</v>
      </c>
      <c r="F282" s="145">
        <v>0</v>
      </c>
    </row>
    <row r="283" s="114" customFormat="1" ht="28.05" hidden="1" customHeight="1" spans="1:6">
      <c r="A283" s="114">
        <f t="shared" si="18"/>
        <v>7</v>
      </c>
      <c r="B283" s="142">
        <v>2030501</v>
      </c>
      <c r="C283" s="143" t="s">
        <v>230</v>
      </c>
      <c r="D283" s="143"/>
      <c r="E283" s="141">
        <f t="shared" si="19"/>
        <v>0</v>
      </c>
      <c r="F283" s="138">
        <v>0</v>
      </c>
    </row>
    <row r="284" s="114" customFormat="1" ht="28.05" hidden="1" customHeight="1" spans="1:6">
      <c r="A284" s="114">
        <f t="shared" si="18"/>
        <v>5</v>
      </c>
      <c r="B284" s="142">
        <v>20306</v>
      </c>
      <c r="C284" s="143" t="s">
        <v>231</v>
      </c>
      <c r="D284" s="143"/>
      <c r="E284" s="141">
        <f t="shared" si="19"/>
        <v>0</v>
      </c>
      <c r="F284" s="145">
        <v>0</v>
      </c>
    </row>
    <row r="285" s="114" customFormat="1" ht="28.05" hidden="1" customHeight="1" spans="1:6">
      <c r="A285" s="114">
        <f t="shared" si="18"/>
        <v>7</v>
      </c>
      <c r="B285" s="142">
        <v>2030601</v>
      </c>
      <c r="C285" s="143" t="s">
        <v>232</v>
      </c>
      <c r="D285" s="143"/>
      <c r="E285" s="141">
        <f t="shared" si="19"/>
        <v>0</v>
      </c>
      <c r="F285" s="138">
        <v>0</v>
      </c>
    </row>
    <row r="286" s="114" customFormat="1" ht="28.05" hidden="1" customHeight="1" spans="1:6">
      <c r="A286" s="114">
        <f t="shared" si="18"/>
        <v>7</v>
      </c>
      <c r="B286" s="142">
        <v>2030602</v>
      </c>
      <c r="C286" s="143" t="s">
        <v>233</v>
      </c>
      <c r="D286" s="143"/>
      <c r="E286" s="141">
        <f t="shared" si="19"/>
        <v>0</v>
      </c>
      <c r="F286" s="138">
        <v>0</v>
      </c>
    </row>
    <row r="287" s="114" customFormat="1" ht="28.05" hidden="1" customHeight="1" spans="1:6">
      <c r="A287" s="114">
        <f t="shared" si="18"/>
        <v>7</v>
      </c>
      <c r="B287" s="142">
        <v>2030603</v>
      </c>
      <c r="C287" s="143" t="s">
        <v>234</v>
      </c>
      <c r="D287" s="143"/>
      <c r="E287" s="141">
        <f t="shared" si="19"/>
        <v>0</v>
      </c>
      <c r="F287" s="138">
        <v>0</v>
      </c>
    </row>
    <row r="288" s="114" customFormat="1" ht="28.05" hidden="1" customHeight="1" spans="1:6">
      <c r="A288" s="114">
        <f t="shared" si="18"/>
        <v>7</v>
      </c>
      <c r="B288" s="142">
        <v>2030604</v>
      </c>
      <c r="C288" s="143" t="s">
        <v>235</v>
      </c>
      <c r="D288" s="143"/>
      <c r="E288" s="141">
        <f t="shared" si="19"/>
        <v>0</v>
      </c>
      <c r="F288" s="138">
        <v>0</v>
      </c>
    </row>
    <row r="289" s="114" customFormat="1" ht="28.05" hidden="1" customHeight="1" spans="1:6">
      <c r="A289" s="114">
        <f t="shared" si="18"/>
        <v>7</v>
      </c>
      <c r="B289" s="142">
        <v>2030607</v>
      </c>
      <c r="C289" s="143" t="s">
        <v>236</v>
      </c>
      <c r="D289" s="143"/>
      <c r="E289" s="141">
        <f t="shared" si="19"/>
        <v>0</v>
      </c>
      <c r="F289" s="138">
        <v>0</v>
      </c>
    </row>
    <row r="290" s="114" customFormat="1" ht="28.05" hidden="1" customHeight="1" spans="1:6">
      <c r="A290" s="114">
        <f t="shared" si="18"/>
        <v>7</v>
      </c>
      <c r="B290" s="142">
        <v>2030608</v>
      </c>
      <c r="C290" s="143" t="s">
        <v>237</v>
      </c>
      <c r="D290" s="143"/>
      <c r="E290" s="141">
        <f t="shared" si="19"/>
        <v>0</v>
      </c>
      <c r="F290" s="138">
        <v>0</v>
      </c>
    </row>
    <row r="291" s="114" customFormat="1" ht="28.05" hidden="1" customHeight="1" spans="1:6">
      <c r="A291" s="114">
        <f t="shared" si="18"/>
        <v>7</v>
      </c>
      <c r="B291" s="142">
        <v>2030699</v>
      </c>
      <c r="C291" s="143" t="s">
        <v>238</v>
      </c>
      <c r="D291" s="143"/>
      <c r="E291" s="141">
        <f t="shared" si="19"/>
        <v>0</v>
      </c>
      <c r="F291" s="138">
        <v>0</v>
      </c>
    </row>
    <row r="292" s="114" customFormat="1" ht="28.05" hidden="1" customHeight="1" spans="1:6">
      <c r="A292" s="114">
        <f t="shared" si="18"/>
        <v>5</v>
      </c>
      <c r="B292" s="142">
        <v>20399</v>
      </c>
      <c r="C292" s="143" t="s">
        <v>239</v>
      </c>
      <c r="D292" s="143"/>
      <c r="E292" s="141">
        <f t="shared" si="19"/>
        <v>0</v>
      </c>
      <c r="F292" s="145">
        <v>0</v>
      </c>
    </row>
    <row r="293" s="114" customFormat="1" ht="28.05" hidden="1" customHeight="1" spans="1:6">
      <c r="A293" s="114">
        <f t="shared" si="18"/>
        <v>7</v>
      </c>
      <c r="B293" s="142">
        <v>2039999</v>
      </c>
      <c r="C293" s="143" t="s">
        <v>240</v>
      </c>
      <c r="D293" s="143"/>
      <c r="E293" s="141">
        <f t="shared" si="19"/>
        <v>0</v>
      </c>
      <c r="F293" s="138">
        <v>0</v>
      </c>
    </row>
    <row r="294" s="114" customFormat="1" ht="25" customHeight="1" spans="1:6">
      <c r="A294" s="114">
        <f t="shared" si="18"/>
        <v>3</v>
      </c>
      <c r="B294" s="139">
        <v>204</v>
      </c>
      <c r="C294" s="140" t="s">
        <v>241</v>
      </c>
      <c r="D294" s="136">
        <f t="shared" ref="D294:D300" si="20">_wpsfn.ROUNDBANK(E294,2)</f>
        <v>9497.33</v>
      </c>
      <c r="E294" s="141">
        <f t="shared" si="19"/>
        <v>9497.334343</v>
      </c>
      <c r="F294" s="138">
        <v>94973343.43</v>
      </c>
    </row>
    <row r="295" s="114" customFormat="1" ht="28.05" hidden="1" customHeight="1" spans="1:6">
      <c r="A295" s="114">
        <f t="shared" si="18"/>
        <v>5</v>
      </c>
      <c r="B295" s="142">
        <v>20401</v>
      </c>
      <c r="C295" s="143" t="s">
        <v>242</v>
      </c>
      <c r="D295" s="143"/>
      <c r="E295" s="141">
        <f t="shared" si="19"/>
        <v>0</v>
      </c>
      <c r="F295" s="145">
        <v>0</v>
      </c>
    </row>
    <row r="296" s="114" customFormat="1" ht="28.05" hidden="1" customHeight="1" spans="1:6">
      <c r="A296" s="114">
        <f t="shared" si="18"/>
        <v>7</v>
      </c>
      <c r="B296" s="142">
        <v>2040101</v>
      </c>
      <c r="C296" s="143" t="s">
        <v>243</v>
      </c>
      <c r="D296" s="143"/>
      <c r="E296" s="141">
        <f t="shared" si="19"/>
        <v>0</v>
      </c>
      <c r="F296" s="138">
        <v>0</v>
      </c>
    </row>
    <row r="297" s="114" customFormat="1" ht="28.05" hidden="1" customHeight="1" spans="1:6">
      <c r="A297" s="114">
        <f t="shared" si="18"/>
        <v>7</v>
      </c>
      <c r="B297" s="142">
        <v>2040199</v>
      </c>
      <c r="C297" s="143" t="s">
        <v>244</v>
      </c>
      <c r="D297" s="143"/>
      <c r="E297" s="141">
        <f t="shared" si="19"/>
        <v>0</v>
      </c>
      <c r="F297" s="138">
        <v>0</v>
      </c>
    </row>
    <row r="298" s="114" customFormat="1" ht="25" customHeight="1" spans="1:6">
      <c r="A298" s="114">
        <f t="shared" si="18"/>
        <v>5</v>
      </c>
      <c r="B298" s="142">
        <v>20402</v>
      </c>
      <c r="C298" s="143" t="s">
        <v>245</v>
      </c>
      <c r="D298" s="144">
        <f t="shared" si="20"/>
        <v>8244.36</v>
      </c>
      <c r="E298" s="141">
        <f t="shared" si="19"/>
        <v>8244.361479</v>
      </c>
      <c r="F298" s="145">
        <v>82443614.79</v>
      </c>
    </row>
    <row r="299" s="114" customFormat="1" ht="25" customHeight="1" spans="1:6">
      <c r="A299" s="114">
        <f t="shared" si="18"/>
        <v>7</v>
      </c>
      <c r="B299" s="142">
        <v>2040201</v>
      </c>
      <c r="C299" s="143" t="s">
        <v>65</v>
      </c>
      <c r="D299" s="144">
        <f t="shared" si="20"/>
        <v>5871.93</v>
      </c>
      <c r="E299" s="141">
        <f t="shared" si="19"/>
        <v>5871.930444</v>
      </c>
      <c r="F299" s="138">
        <v>58719304.44</v>
      </c>
    </row>
    <row r="300" s="114" customFormat="1" ht="25" customHeight="1" spans="1:6">
      <c r="A300" s="114">
        <f t="shared" si="18"/>
        <v>7</v>
      </c>
      <c r="B300" s="142">
        <v>2040202</v>
      </c>
      <c r="C300" s="143" t="s">
        <v>66</v>
      </c>
      <c r="D300" s="144">
        <f t="shared" si="20"/>
        <v>1524.4</v>
      </c>
      <c r="E300" s="141">
        <f t="shared" si="19"/>
        <v>1524.401435</v>
      </c>
      <c r="F300" s="138">
        <v>15244014.35</v>
      </c>
    </row>
    <row r="301" s="114" customFormat="1" ht="28.05" hidden="1" customHeight="1" spans="1:6">
      <c r="A301" s="114">
        <f t="shared" si="18"/>
        <v>7</v>
      </c>
      <c r="B301" s="142">
        <v>2040203</v>
      </c>
      <c r="C301" s="143" t="s">
        <v>67</v>
      </c>
      <c r="D301" s="143"/>
      <c r="E301" s="141">
        <f t="shared" si="19"/>
        <v>0</v>
      </c>
      <c r="F301" s="138">
        <v>0</v>
      </c>
    </row>
    <row r="302" s="114" customFormat="1" ht="25" customHeight="1" spans="1:6">
      <c r="A302" s="114">
        <f t="shared" si="18"/>
        <v>7</v>
      </c>
      <c r="B302" s="142">
        <v>2040219</v>
      </c>
      <c r="C302" s="143" t="s">
        <v>105</v>
      </c>
      <c r="D302" s="144">
        <f>_wpsfn.ROUNDBANK(E302,2)-0.01</f>
        <v>214.48</v>
      </c>
      <c r="E302" s="141">
        <f t="shared" si="19"/>
        <v>214.4868</v>
      </c>
      <c r="F302" s="138">
        <v>2144868</v>
      </c>
    </row>
    <row r="303" s="114" customFormat="1" ht="25" customHeight="1" spans="1:6">
      <c r="A303" s="114">
        <f t="shared" si="18"/>
        <v>7</v>
      </c>
      <c r="B303" s="142">
        <v>2040220</v>
      </c>
      <c r="C303" s="143" t="s">
        <v>246</v>
      </c>
      <c r="D303" s="144">
        <f t="shared" ref="D302:D304" si="21">_wpsfn.ROUNDBANK(E303,2)</f>
        <v>238.68</v>
      </c>
      <c r="E303" s="141">
        <f t="shared" si="19"/>
        <v>238.6758</v>
      </c>
      <c r="F303" s="138">
        <v>2386758</v>
      </c>
    </row>
    <row r="304" s="114" customFormat="1" ht="25" customHeight="1" spans="1:6">
      <c r="A304" s="114">
        <f t="shared" si="18"/>
        <v>7</v>
      </c>
      <c r="B304" s="142">
        <v>2040221</v>
      </c>
      <c r="C304" s="143" t="s">
        <v>247</v>
      </c>
      <c r="D304" s="144">
        <f t="shared" si="21"/>
        <v>24</v>
      </c>
      <c r="E304" s="141">
        <f t="shared" si="19"/>
        <v>24</v>
      </c>
      <c r="F304" s="138">
        <v>240000</v>
      </c>
    </row>
    <row r="305" s="114" customFormat="1" ht="28.05" hidden="1" customHeight="1" spans="1:6">
      <c r="A305" s="114">
        <f t="shared" si="18"/>
        <v>7</v>
      </c>
      <c r="B305" s="142">
        <v>2040222</v>
      </c>
      <c r="C305" s="143" t="s">
        <v>248</v>
      </c>
      <c r="D305" s="143"/>
      <c r="E305" s="141">
        <f t="shared" si="19"/>
        <v>0</v>
      </c>
      <c r="F305" s="138">
        <v>0</v>
      </c>
    </row>
    <row r="306" s="114" customFormat="1" ht="28.05" hidden="1" customHeight="1" spans="1:6">
      <c r="A306" s="114">
        <f t="shared" si="18"/>
        <v>7</v>
      </c>
      <c r="B306" s="142">
        <v>2040223</v>
      </c>
      <c r="C306" s="143" t="s">
        <v>249</v>
      </c>
      <c r="D306" s="143"/>
      <c r="E306" s="141">
        <f t="shared" si="19"/>
        <v>0</v>
      </c>
      <c r="F306" s="138">
        <v>0</v>
      </c>
    </row>
    <row r="307" s="114" customFormat="1" ht="28.05" hidden="1" customHeight="1" spans="1:6">
      <c r="A307" s="114">
        <f t="shared" si="18"/>
        <v>7</v>
      </c>
      <c r="B307" s="142">
        <v>2040250</v>
      </c>
      <c r="C307" s="143" t="s">
        <v>74</v>
      </c>
      <c r="D307" s="143"/>
      <c r="E307" s="141">
        <f t="shared" si="19"/>
        <v>0</v>
      </c>
      <c r="F307" s="138">
        <v>0</v>
      </c>
    </row>
    <row r="308" s="114" customFormat="1" ht="25" customHeight="1" spans="1:6">
      <c r="A308" s="114">
        <f t="shared" si="18"/>
        <v>7</v>
      </c>
      <c r="B308" s="142">
        <v>2040299</v>
      </c>
      <c r="C308" s="143" t="s">
        <v>250</v>
      </c>
      <c r="D308" s="144">
        <f t="shared" ref="D308:D311" si="22">_wpsfn.ROUNDBANK(E308,2)</f>
        <v>370.87</v>
      </c>
      <c r="E308" s="141">
        <f t="shared" si="19"/>
        <v>370.867</v>
      </c>
      <c r="F308" s="138">
        <v>3708670</v>
      </c>
    </row>
    <row r="309" s="114" customFormat="1" ht="25" customHeight="1" spans="1:6">
      <c r="A309" s="114">
        <f t="shared" si="18"/>
        <v>5</v>
      </c>
      <c r="B309" s="142">
        <v>20403</v>
      </c>
      <c r="C309" s="143" t="s">
        <v>251</v>
      </c>
      <c r="D309" s="144">
        <f t="shared" si="22"/>
        <v>1118.72</v>
      </c>
      <c r="E309" s="141">
        <f t="shared" si="19"/>
        <v>1118.722864</v>
      </c>
      <c r="F309" s="145">
        <v>11187228.64</v>
      </c>
    </row>
    <row r="310" s="114" customFormat="1" ht="25" customHeight="1" spans="1:6">
      <c r="A310" s="114">
        <f t="shared" si="18"/>
        <v>7</v>
      </c>
      <c r="B310" s="142">
        <v>2040301</v>
      </c>
      <c r="C310" s="143" t="s">
        <v>65</v>
      </c>
      <c r="D310" s="144">
        <f t="shared" si="22"/>
        <v>428.2</v>
      </c>
      <c r="E310" s="141">
        <f t="shared" si="19"/>
        <v>428.204764</v>
      </c>
      <c r="F310" s="138">
        <v>4282047.64</v>
      </c>
    </row>
    <row r="311" s="114" customFormat="1" ht="25" customHeight="1" spans="1:6">
      <c r="A311" s="114">
        <f t="shared" si="18"/>
        <v>7</v>
      </c>
      <c r="B311" s="142">
        <v>2040302</v>
      </c>
      <c r="C311" s="143" t="s">
        <v>66</v>
      </c>
      <c r="D311" s="144">
        <f t="shared" si="22"/>
        <v>121</v>
      </c>
      <c r="E311" s="141">
        <f t="shared" si="19"/>
        <v>121</v>
      </c>
      <c r="F311" s="138">
        <v>1210000</v>
      </c>
    </row>
    <row r="312" s="114" customFormat="1" ht="28.05" hidden="1" customHeight="1" spans="1:6">
      <c r="A312" s="114">
        <f t="shared" si="18"/>
        <v>7</v>
      </c>
      <c r="B312" s="142">
        <v>2040303</v>
      </c>
      <c r="C312" s="143" t="s">
        <v>67</v>
      </c>
      <c r="D312" s="143"/>
      <c r="E312" s="141">
        <f t="shared" si="19"/>
        <v>0</v>
      </c>
      <c r="F312" s="138">
        <v>0</v>
      </c>
    </row>
    <row r="313" s="114" customFormat="1" ht="28.05" hidden="1" customHeight="1" spans="1:6">
      <c r="A313" s="114">
        <f t="shared" si="18"/>
        <v>7</v>
      </c>
      <c r="B313" s="142">
        <v>2040304</v>
      </c>
      <c r="C313" s="143" t="s">
        <v>252</v>
      </c>
      <c r="D313" s="143"/>
      <c r="E313" s="141">
        <f t="shared" si="19"/>
        <v>0</v>
      </c>
      <c r="F313" s="138">
        <v>0</v>
      </c>
    </row>
    <row r="314" s="114" customFormat="1" ht="25" customHeight="1" spans="1:6">
      <c r="A314" s="114">
        <f t="shared" si="18"/>
        <v>7</v>
      </c>
      <c r="B314" s="142">
        <v>2040350</v>
      </c>
      <c r="C314" s="143" t="s">
        <v>74</v>
      </c>
      <c r="D314" s="144">
        <f>_wpsfn.ROUNDBANK(E314,2)</f>
        <v>569.52</v>
      </c>
      <c r="E314" s="141">
        <f t="shared" si="19"/>
        <v>569.5181</v>
      </c>
      <c r="F314" s="138">
        <v>5695181</v>
      </c>
    </row>
    <row r="315" s="114" customFormat="1" ht="25" hidden="1" customHeight="1" spans="1:6">
      <c r="A315" s="114">
        <f t="shared" si="18"/>
        <v>7</v>
      </c>
      <c r="B315" s="142">
        <v>2040399</v>
      </c>
      <c r="C315" s="143" t="s">
        <v>253</v>
      </c>
      <c r="D315" s="143"/>
      <c r="E315" s="141">
        <f t="shared" si="19"/>
        <v>0</v>
      </c>
      <c r="F315" s="138">
        <v>0</v>
      </c>
    </row>
    <row r="316" s="114" customFormat="1" ht="28.05" hidden="1" customHeight="1" spans="1:6">
      <c r="A316" s="114">
        <f t="shared" si="18"/>
        <v>5</v>
      </c>
      <c r="B316" s="142">
        <v>20404</v>
      </c>
      <c r="C316" s="143" t="s">
        <v>254</v>
      </c>
      <c r="D316" s="143"/>
      <c r="E316" s="141">
        <f t="shared" si="19"/>
        <v>0</v>
      </c>
      <c r="F316" s="145">
        <v>0</v>
      </c>
    </row>
    <row r="317" s="114" customFormat="1" ht="28.05" hidden="1" customHeight="1" spans="1:6">
      <c r="A317" s="114">
        <f t="shared" si="18"/>
        <v>7</v>
      </c>
      <c r="B317" s="142">
        <v>2040401</v>
      </c>
      <c r="C317" s="143" t="s">
        <v>65</v>
      </c>
      <c r="D317" s="143"/>
      <c r="E317" s="141">
        <f t="shared" si="19"/>
        <v>0</v>
      </c>
      <c r="F317" s="138">
        <v>0</v>
      </c>
    </row>
    <row r="318" s="114" customFormat="1" ht="28.05" hidden="1" customHeight="1" spans="1:6">
      <c r="A318" s="114">
        <f t="shared" si="18"/>
        <v>7</v>
      </c>
      <c r="B318" s="142">
        <v>2040402</v>
      </c>
      <c r="C318" s="143" t="s">
        <v>66</v>
      </c>
      <c r="D318" s="143"/>
      <c r="E318" s="141">
        <f t="shared" si="19"/>
        <v>0</v>
      </c>
      <c r="F318" s="138">
        <v>0</v>
      </c>
    </row>
    <row r="319" s="114" customFormat="1" ht="28.05" hidden="1" customHeight="1" spans="1:6">
      <c r="A319" s="114">
        <f t="shared" si="18"/>
        <v>7</v>
      </c>
      <c r="B319" s="142">
        <v>2040403</v>
      </c>
      <c r="C319" s="143" t="s">
        <v>67</v>
      </c>
      <c r="D319" s="143"/>
      <c r="E319" s="141">
        <f t="shared" si="19"/>
        <v>0</v>
      </c>
      <c r="F319" s="138">
        <v>0</v>
      </c>
    </row>
    <row r="320" s="114" customFormat="1" ht="28.05" hidden="1" customHeight="1" spans="1:6">
      <c r="A320" s="114">
        <f t="shared" si="18"/>
        <v>7</v>
      </c>
      <c r="B320" s="142">
        <v>2040409</v>
      </c>
      <c r="C320" s="143" t="s">
        <v>255</v>
      </c>
      <c r="D320" s="143"/>
      <c r="E320" s="141">
        <f t="shared" si="19"/>
        <v>0</v>
      </c>
      <c r="F320" s="138">
        <v>0</v>
      </c>
    </row>
    <row r="321" s="114" customFormat="1" ht="28.05" hidden="1" customHeight="1" spans="1:6">
      <c r="A321" s="114">
        <f t="shared" si="18"/>
        <v>7</v>
      </c>
      <c r="B321" s="142">
        <v>2040410</v>
      </c>
      <c r="C321" s="143" t="s">
        <v>256</v>
      </c>
      <c r="D321" s="143"/>
      <c r="E321" s="141">
        <f t="shared" si="19"/>
        <v>0</v>
      </c>
      <c r="F321" s="138">
        <v>0</v>
      </c>
    </row>
    <row r="322" s="114" customFormat="1" ht="28.05" hidden="1" customHeight="1" spans="1:6">
      <c r="A322" s="114">
        <f t="shared" si="18"/>
        <v>7</v>
      </c>
      <c r="B322" s="142">
        <v>2040450</v>
      </c>
      <c r="C322" s="143" t="s">
        <v>74</v>
      </c>
      <c r="D322" s="143"/>
      <c r="E322" s="141">
        <f t="shared" si="19"/>
        <v>0</v>
      </c>
      <c r="F322" s="138">
        <v>0</v>
      </c>
    </row>
    <row r="323" s="114" customFormat="1" ht="28.05" hidden="1" customHeight="1" spans="1:6">
      <c r="A323" s="114">
        <f t="shared" si="18"/>
        <v>7</v>
      </c>
      <c r="B323" s="142">
        <v>2040499</v>
      </c>
      <c r="C323" s="143" t="s">
        <v>257</v>
      </c>
      <c r="D323" s="143"/>
      <c r="E323" s="141">
        <f t="shared" si="19"/>
        <v>0</v>
      </c>
      <c r="F323" s="138">
        <v>0</v>
      </c>
    </row>
    <row r="324" s="114" customFormat="1" ht="28.05" hidden="1" customHeight="1" spans="1:6">
      <c r="A324" s="114">
        <f t="shared" si="18"/>
        <v>5</v>
      </c>
      <c r="B324" s="142">
        <v>20405</v>
      </c>
      <c r="C324" s="143" t="s">
        <v>258</v>
      </c>
      <c r="D324" s="143"/>
      <c r="E324" s="141">
        <f t="shared" si="19"/>
        <v>0</v>
      </c>
      <c r="F324" s="145">
        <v>0</v>
      </c>
    </row>
    <row r="325" s="114" customFormat="1" ht="28.05" hidden="1" customHeight="1" spans="1:6">
      <c r="A325" s="114">
        <f t="shared" si="18"/>
        <v>7</v>
      </c>
      <c r="B325" s="142">
        <v>2040501</v>
      </c>
      <c r="C325" s="143" t="s">
        <v>65</v>
      </c>
      <c r="D325" s="143"/>
      <c r="E325" s="141">
        <f t="shared" si="19"/>
        <v>0</v>
      </c>
      <c r="F325" s="138">
        <v>0</v>
      </c>
    </row>
    <row r="326" s="114" customFormat="1" ht="28.05" hidden="1" customHeight="1" spans="1:6">
      <c r="A326" s="114">
        <f t="shared" si="18"/>
        <v>7</v>
      </c>
      <c r="B326" s="142">
        <v>2040502</v>
      </c>
      <c r="C326" s="143" t="s">
        <v>66</v>
      </c>
      <c r="D326" s="143"/>
      <c r="E326" s="141">
        <f t="shared" si="19"/>
        <v>0</v>
      </c>
      <c r="F326" s="138">
        <v>0</v>
      </c>
    </row>
    <row r="327" s="114" customFormat="1" ht="28.05" hidden="1" customHeight="1" spans="1:6">
      <c r="A327" s="114">
        <f t="shared" ref="A327:A390" si="23">LEN(B327)</f>
        <v>7</v>
      </c>
      <c r="B327" s="142">
        <v>2040503</v>
      </c>
      <c r="C327" s="143" t="s">
        <v>67</v>
      </c>
      <c r="D327" s="143"/>
      <c r="E327" s="141">
        <f t="shared" ref="E327:E390" si="24">F327/10000</f>
        <v>0</v>
      </c>
      <c r="F327" s="138">
        <v>0</v>
      </c>
    </row>
    <row r="328" s="114" customFormat="1" ht="28.05" hidden="1" customHeight="1" spans="1:6">
      <c r="A328" s="114">
        <f t="shared" si="23"/>
        <v>7</v>
      </c>
      <c r="B328" s="142">
        <v>2040504</v>
      </c>
      <c r="C328" s="143" t="s">
        <v>259</v>
      </c>
      <c r="D328" s="143"/>
      <c r="E328" s="141">
        <f t="shared" si="24"/>
        <v>0</v>
      </c>
      <c r="F328" s="138">
        <v>0</v>
      </c>
    </row>
    <row r="329" s="114" customFormat="1" ht="28.05" hidden="1" customHeight="1" spans="1:6">
      <c r="A329" s="114">
        <f t="shared" si="23"/>
        <v>7</v>
      </c>
      <c r="B329" s="142">
        <v>2040505</v>
      </c>
      <c r="C329" s="143" t="s">
        <v>260</v>
      </c>
      <c r="D329" s="143"/>
      <c r="E329" s="141">
        <f t="shared" si="24"/>
        <v>0</v>
      </c>
      <c r="F329" s="138">
        <v>0</v>
      </c>
    </row>
    <row r="330" s="114" customFormat="1" ht="28.05" hidden="1" customHeight="1" spans="1:6">
      <c r="A330" s="114">
        <f t="shared" si="23"/>
        <v>7</v>
      </c>
      <c r="B330" s="142">
        <v>2040506</v>
      </c>
      <c r="C330" s="143" t="s">
        <v>261</v>
      </c>
      <c r="D330" s="143"/>
      <c r="E330" s="141">
        <f t="shared" si="24"/>
        <v>0</v>
      </c>
      <c r="F330" s="138">
        <v>0</v>
      </c>
    </row>
    <row r="331" s="114" customFormat="1" ht="28.05" hidden="1" customHeight="1" spans="1:6">
      <c r="A331" s="114">
        <f t="shared" si="23"/>
        <v>7</v>
      </c>
      <c r="B331" s="142">
        <v>2040550</v>
      </c>
      <c r="C331" s="143" t="s">
        <v>74</v>
      </c>
      <c r="D331" s="143"/>
      <c r="E331" s="141">
        <f t="shared" si="24"/>
        <v>0</v>
      </c>
      <c r="F331" s="138">
        <v>0</v>
      </c>
    </row>
    <row r="332" s="114" customFormat="1" ht="28.05" hidden="1" customHeight="1" spans="1:6">
      <c r="A332" s="114">
        <f t="shared" si="23"/>
        <v>7</v>
      </c>
      <c r="B332" s="142">
        <v>2040599</v>
      </c>
      <c r="C332" s="143" t="s">
        <v>262</v>
      </c>
      <c r="D332" s="143"/>
      <c r="E332" s="141">
        <f t="shared" si="24"/>
        <v>0</v>
      </c>
      <c r="F332" s="138">
        <v>0</v>
      </c>
    </row>
    <row r="333" s="114" customFormat="1" ht="25" customHeight="1" spans="1:6">
      <c r="A333" s="114">
        <f t="shared" si="23"/>
        <v>5</v>
      </c>
      <c r="B333" s="142">
        <v>20406</v>
      </c>
      <c r="C333" s="143" t="s">
        <v>263</v>
      </c>
      <c r="D333" s="144">
        <f>_wpsfn.ROUNDBANK(E333,2)</f>
        <v>28</v>
      </c>
      <c r="E333" s="141">
        <f t="shared" si="24"/>
        <v>28</v>
      </c>
      <c r="F333" s="145">
        <v>280000</v>
      </c>
    </row>
    <row r="334" s="114" customFormat="1" ht="28.05" hidden="1" customHeight="1" spans="1:6">
      <c r="A334" s="114">
        <f t="shared" si="23"/>
        <v>7</v>
      </c>
      <c r="B334" s="142">
        <v>2040601</v>
      </c>
      <c r="C334" s="143" t="s">
        <v>65</v>
      </c>
      <c r="D334" s="143"/>
      <c r="E334" s="141">
        <f t="shared" si="24"/>
        <v>0</v>
      </c>
      <c r="F334" s="138">
        <v>0</v>
      </c>
    </row>
    <row r="335" s="114" customFormat="1" ht="28.05" hidden="1" customHeight="1" spans="1:6">
      <c r="A335" s="114">
        <f t="shared" si="23"/>
        <v>7</v>
      </c>
      <c r="B335" s="142">
        <v>2040602</v>
      </c>
      <c r="C335" s="143" t="s">
        <v>66</v>
      </c>
      <c r="D335" s="143"/>
      <c r="E335" s="141">
        <f t="shared" si="24"/>
        <v>0</v>
      </c>
      <c r="F335" s="138">
        <v>0</v>
      </c>
    </row>
    <row r="336" s="114" customFormat="1" ht="28.05" hidden="1" customHeight="1" spans="1:6">
      <c r="A336" s="114">
        <f t="shared" si="23"/>
        <v>7</v>
      </c>
      <c r="B336" s="142">
        <v>2040603</v>
      </c>
      <c r="C336" s="143" t="s">
        <v>67</v>
      </c>
      <c r="D336" s="143"/>
      <c r="E336" s="141">
        <f t="shared" si="24"/>
        <v>0</v>
      </c>
      <c r="F336" s="138">
        <v>0</v>
      </c>
    </row>
    <row r="337" s="114" customFormat="1" ht="28.05" hidden="1" customHeight="1" spans="1:6">
      <c r="A337" s="114">
        <f t="shared" si="23"/>
        <v>7</v>
      </c>
      <c r="B337" s="142">
        <v>2040604</v>
      </c>
      <c r="C337" s="143" t="s">
        <v>264</v>
      </c>
      <c r="D337" s="143"/>
      <c r="E337" s="141">
        <f t="shared" si="24"/>
        <v>0</v>
      </c>
      <c r="F337" s="138">
        <v>0</v>
      </c>
    </row>
    <row r="338" s="114" customFormat="1" ht="28.05" hidden="1" customHeight="1" spans="1:6">
      <c r="A338" s="114">
        <f t="shared" si="23"/>
        <v>7</v>
      </c>
      <c r="B338" s="142">
        <v>2040605</v>
      </c>
      <c r="C338" s="143" t="s">
        <v>265</v>
      </c>
      <c r="D338" s="143"/>
      <c r="E338" s="141">
        <f t="shared" si="24"/>
        <v>0</v>
      </c>
      <c r="F338" s="138">
        <v>0</v>
      </c>
    </row>
    <row r="339" s="114" customFormat="1" ht="28.05" hidden="1" customHeight="1" spans="1:6">
      <c r="A339" s="114">
        <f t="shared" si="23"/>
        <v>7</v>
      </c>
      <c r="B339" s="142">
        <v>2040606</v>
      </c>
      <c r="C339" s="143" t="s">
        <v>266</v>
      </c>
      <c r="D339" s="143"/>
      <c r="E339" s="141">
        <f t="shared" si="24"/>
        <v>0</v>
      </c>
      <c r="F339" s="138">
        <v>0</v>
      </c>
    </row>
    <row r="340" s="114" customFormat="1" ht="25" customHeight="1" spans="1:6">
      <c r="A340" s="114">
        <f t="shared" si="23"/>
        <v>7</v>
      </c>
      <c r="B340" s="142">
        <v>2040607</v>
      </c>
      <c r="C340" s="143" t="s">
        <v>267</v>
      </c>
      <c r="D340" s="144">
        <f>_wpsfn.ROUNDBANK(E340,2)</f>
        <v>28</v>
      </c>
      <c r="E340" s="141">
        <f t="shared" si="24"/>
        <v>28</v>
      </c>
      <c r="F340" s="138">
        <v>280000</v>
      </c>
    </row>
    <row r="341" s="114" customFormat="1" ht="28.05" hidden="1" customHeight="1" spans="1:6">
      <c r="A341" s="114">
        <f t="shared" si="23"/>
        <v>7</v>
      </c>
      <c r="B341" s="142">
        <v>2040608</v>
      </c>
      <c r="C341" s="143" t="s">
        <v>268</v>
      </c>
      <c r="D341" s="143"/>
      <c r="E341" s="141">
        <f t="shared" si="24"/>
        <v>0</v>
      </c>
      <c r="F341" s="138">
        <v>0</v>
      </c>
    </row>
    <row r="342" s="114" customFormat="1" ht="28.05" hidden="1" customHeight="1" spans="1:6">
      <c r="A342" s="114">
        <f t="shared" si="23"/>
        <v>7</v>
      </c>
      <c r="B342" s="142">
        <v>2040610</v>
      </c>
      <c r="C342" s="143" t="s">
        <v>269</v>
      </c>
      <c r="D342" s="143"/>
      <c r="E342" s="141">
        <f t="shared" si="24"/>
        <v>0</v>
      </c>
      <c r="F342" s="138">
        <v>0</v>
      </c>
    </row>
    <row r="343" s="114" customFormat="1" ht="28.05" hidden="1" customHeight="1" spans="1:6">
      <c r="A343" s="114">
        <f t="shared" si="23"/>
        <v>7</v>
      </c>
      <c r="B343" s="142">
        <v>2040612</v>
      </c>
      <c r="C343" s="143" t="s">
        <v>270</v>
      </c>
      <c r="D343" s="143"/>
      <c r="E343" s="141">
        <f t="shared" si="24"/>
        <v>0</v>
      </c>
      <c r="F343" s="138">
        <v>0</v>
      </c>
    </row>
    <row r="344" s="114" customFormat="1" ht="28.05" hidden="1" customHeight="1" spans="1:6">
      <c r="A344" s="114">
        <f t="shared" si="23"/>
        <v>7</v>
      </c>
      <c r="B344" s="142">
        <v>2040613</v>
      </c>
      <c r="C344" s="143" t="s">
        <v>105</v>
      </c>
      <c r="D344" s="143"/>
      <c r="E344" s="141">
        <f t="shared" si="24"/>
        <v>0</v>
      </c>
      <c r="F344" s="138">
        <v>0</v>
      </c>
    </row>
    <row r="345" s="114" customFormat="1" ht="28.05" hidden="1" customHeight="1" spans="1:6">
      <c r="A345" s="114">
        <f t="shared" si="23"/>
        <v>7</v>
      </c>
      <c r="B345" s="142">
        <v>2040650</v>
      </c>
      <c r="C345" s="143" t="s">
        <v>74</v>
      </c>
      <c r="D345" s="143"/>
      <c r="E345" s="141">
        <f t="shared" si="24"/>
        <v>0</v>
      </c>
      <c r="F345" s="138">
        <v>0</v>
      </c>
    </row>
    <row r="346" s="114" customFormat="1" ht="28.05" hidden="1" customHeight="1" spans="1:6">
      <c r="A346" s="114">
        <f t="shared" si="23"/>
        <v>7</v>
      </c>
      <c r="B346" s="142">
        <v>2040699</v>
      </c>
      <c r="C346" s="143" t="s">
        <v>271</v>
      </c>
      <c r="D346" s="143"/>
      <c r="E346" s="141">
        <f t="shared" si="24"/>
        <v>0</v>
      </c>
      <c r="F346" s="138">
        <v>0</v>
      </c>
    </row>
    <row r="347" s="114" customFormat="1" ht="28.05" hidden="1" customHeight="1" spans="1:6">
      <c r="A347" s="114">
        <f t="shared" si="23"/>
        <v>5</v>
      </c>
      <c r="B347" s="142">
        <v>20407</v>
      </c>
      <c r="C347" s="143" t="s">
        <v>272</v>
      </c>
      <c r="D347" s="143"/>
      <c r="E347" s="141">
        <f t="shared" si="24"/>
        <v>0</v>
      </c>
      <c r="F347" s="145">
        <v>0</v>
      </c>
    </row>
    <row r="348" s="114" customFormat="1" ht="28.05" hidden="1" customHeight="1" spans="1:6">
      <c r="A348" s="114">
        <f t="shared" si="23"/>
        <v>7</v>
      </c>
      <c r="B348" s="142">
        <v>2040701</v>
      </c>
      <c r="C348" s="143" t="s">
        <v>65</v>
      </c>
      <c r="D348" s="143"/>
      <c r="E348" s="141">
        <f t="shared" si="24"/>
        <v>0</v>
      </c>
      <c r="F348" s="138">
        <v>0</v>
      </c>
    </row>
    <row r="349" s="114" customFormat="1" ht="28.05" hidden="1" customHeight="1" spans="1:6">
      <c r="A349" s="114">
        <f t="shared" si="23"/>
        <v>7</v>
      </c>
      <c r="B349" s="142">
        <v>2040702</v>
      </c>
      <c r="C349" s="143" t="s">
        <v>66</v>
      </c>
      <c r="D349" s="143"/>
      <c r="E349" s="141">
        <f t="shared" si="24"/>
        <v>0</v>
      </c>
      <c r="F349" s="138">
        <v>0</v>
      </c>
    </row>
    <row r="350" s="114" customFormat="1" ht="28.05" hidden="1" customHeight="1" spans="1:6">
      <c r="A350" s="114">
        <f t="shared" si="23"/>
        <v>7</v>
      </c>
      <c r="B350" s="142">
        <v>2040703</v>
      </c>
      <c r="C350" s="143" t="s">
        <v>67</v>
      </c>
      <c r="D350" s="143"/>
      <c r="E350" s="141">
        <f t="shared" si="24"/>
        <v>0</v>
      </c>
      <c r="F350" s="138">
        <v>0</v>
      </c>
    </row>
    <row r="351" s="114" customFormat="1" ht="28.05" hidden="1" customHeight="1" spans="1:6">
      <c r="A351" s="114">
        <f t="shared" si="23"/>
        <v>7</v>
      </c>
      <c r="B351" s="142">
        <v>2040704</v>
      </c>
      <c r="C351" s="143" t="s">
        <v>273</v>
      </c>
      <c r="D351" s="143"/>
      <c r="E351" s="141">
        <f t="shared" si="24"/>
        <v>0</v>
      </c>
      <c r="F351" s="138">
        <v>0</v>
      </c>
    </row>
    <row r="352" s="114" customFormat="1" ht="28.05" hidden="1" customHeight="1" spans="1:6">
      <c r="A352" s="114">
        <f t="shared" si="23"/>
        <v>7</v>
      </c>
      <c r="B352" s="142">
        <v>2040705</v>
      </c>
      <c r="C352" s="143" t="s">
        <v>274</v>
      </c>
      <c r="D352" s="143"/>
      <c r="E352" s="141">
        <f t="shared" si="24"/>
        <v>0</v>
      </c>
      <c r="F352" s="138">
        <v>0</v>
      </c>
    </row>
    <row r="353" s="114" customFormat="1" ht="28.05" hidden="1" customHeight="1" spans="1:6">
      <c r="A353" s="114">
        <f t="shared" si="23"/>
        <v>7</v>
      </c>
      <c r="B353" s="142">
        <v>2040706</v>
      </c>
      <c r="C353" s="143" t="s">
        <v>275</v>
      </c>
      <c r="D353" s="143"/>
      <c r="E353" s="141">
        <f t="shared" si="24"/>
        <v>0</v>
      </c>
      <c r="F353" s="138">
        <v>0</v>
      </c>
    </row>
    <row r="354" s="114" customFormat="1" ht="28.05" hidden="1" customHeight="1" spans="1:6">
      <c r="A354" s="114">
        <f t="shared" si="23"/>
        <v>7</v>
      </c>
      <c r="B354" s="142">
        <v>2040707</v>
      </c>
      <c r="C354" s="143" t="s">
        <v>105</v>
      </c>
      <c r="D354" s="143"/>
      <c r="E354" s="141">
        <f t="shared" si="24"/>
        <v>0</v>
      </c>
      <c r="F354" s="138">
        <v>0</v>
      </c>
    </row>
    <row r="355" s="114" customFormat="1" ht="28.05" hidden="1" customHeight="1" spans="1:6">
      <c r="A355" s="114">
        <f t="shared" si="23"/>
        <v>7</v>
      </c>
      <c r="B355" s="142">
        <v>2040750</v>
      </c>
      <c r="C355" s="143" t="s">
        <v>74</v>
      </c>
      <c r="D355" s="143"/>
      <c r="E355" s="141">
        <f t="shared" si="24"/>
        <v>0</v>
      </c>
      <c r="F355" s="138">
        <v>0</v>
      </c>
    </row>
    <row r="356" s="114" customFormat="1" ht="28.05" hidden="1" customHeight="1" spans="1:6">
      <c r="A356" s="114">
        <f t="shared" si="23"/>
        <v>7</v>
      </c>
      <c r="B356" s="142">
        <v>2040799</v>
      </c>
      <c r="C356" s="143" t="s">
        <v>276</v>
      </c>
      <c r="D356" s="143"/>
      <c r="E356" s="141">
        <f t="shared" si="24"/>
        <v>0</v>
      </c>
      <c r="F356" s="138">
        <v>0</v>
      </c>
    </row>
    <row r="357" s="114" customFormat="1" ht="28.05" hidden="1" customHeight="1" spans="1:6">
      <c r="A357" s="114">
        <f t="shared" si="23"/>
        <v>5</v>
      </c>
      <c r="B357" s="142">
        <v>20408</v>
      </c>
      <c r="C357" s="143" t="s">
        <v>277</v>
      </c>
      <c r="D357" s="143"/>
      <c r="E357" s="141">
        <f t="shared" si="24"/>
        <v>0</v>
      </c>
      <c r="F357" s="145">
        <v>0</v>
      </c>
    </row>
    <row r="358" s="114" customFormat="1" ht="28.05" hidden="1" customHeight="1" spans="1:6">
      <c r="A358" s="114">
        <f t="shared" si="23"/>
        <v>7</v>
      </c>
      <c r="B358" s="142">
        <v>2040801</v>
      </c>
      <c r="C358" s="143" t="s">
        <v>65</v>
      </c>
      <c r="D358" s="143"/>
      <c r="E358" s="141">
        <f t="shared" si="24"/>
        <v>0</v>
      </c>
      <c r="F358" s="138">
        <v>0</v>
      </c>
    </row>
    <row r="359" s="114" customFormat="1" ht="28.05" hidden="1" customHeight="1" spans="1:6">
      <c r="A359" s="114">
        <f t="shared" si="23"/>
        <v>7</v>
      </c>
      <c r="B359" s="142">
        <v>2040802</v>
      </c>
      <c r="C359" s="143" t="s">
        <v>66</v>
      </c>
      <c r="D359" s="143"/>
      <c r="E359" s="141">
        <f t="shared" si="24"/>
        <v>0</v>
      </c>
      <c r="F359" s="138">
        <v>0</v>
      </c>
    </row>
    <row r="360" s="114" customFormat="1" ht="28.05" hidden="1" customHeight="1" spans="1:6">
      <c r="A360" s="114">
        <f t="shared" si="23"/>
        <v>7</v>
      </c>
      <c r="B360" s="142">
        <v>2040803</v>
      </c>
      <c r="C360" s="143" t="s">
        <v>67</v>
      </c>
      <c r="D360" s="143"/>
      <c r="E360" s="141">
        <f t="shared" si="24"/>
        <v>0</v>
      </c>
      <c r="F360" s="138">
        <v>0</v>
      </c>
    </row>
    <row r="361" s="114" customFormat="1" ht="28.05" hidden="1" customHeight="1" spans="1:6">
      <c r="A361" s="114">
        <f t="shared" si="23"/>
        <v>7</v>
      </c>
      <c r="B361" s="142">
        <v>2040804</v>
      </c>
      <c r="C361" s="143" t="s">
        <v>278</v>
      </c>
      <c r="D361" s="143"/>
      <c r="E361" s="141">
        <f t="shared" si="24"/>
        <v>0</v>
      </c>
      <c r="F361" s="138">
        <v>0</v>
      </c>
    </row>
    <row r="362" s="114" customFormat="1" ht="28.05" hidden="1" customHeight="1" spans="1:6">
      <c r="A362" s="114">
        <f t="shared" si="23"/>
        <v>7</v>
      </c>
      <c r="B362" s="142">
        <v>2040805</v>
      </c>
      <c r="C362" s="143" t="s">
        <v>279</v>
      </c>
      <c r="D362" s="143"/>
      <c r="E362" s="141">
        <f t="shared" si="24"/>
        <v>0</v>
      </c>
      <c r="F362" s="138">
        <v>0</v>
      </c>
    </row>
    <row r="363" s="114" customFormat="1" ht="28.05" hidden="1" customHeight="1" spans="1:6">
      <c r="A363" s="114">
        <f t="shared" si="23"/>
        <v>7</v>
      </c>
      <c r="B363" s="142">
        <v>2040806</v>
      </c>
      <c r="C363" s="143" t="s">
        <v>280</v>
      </c>
      <c r="D363" s="143"/>
      <c r="E363" s="141">
        <f t="shared" si="24"/>
        <v>0</v>
      </c>
      <c r="F363" s="138">
        <v>0</v>
      </c>
    </row>
    <row r="364" s="114" customFormat="1" ht="28.05" hidden="1" customHeight="1" spans="1:6">
      <c r="A364" s="114">
        <f t="shared" si="23"/>
        <v>7</v>
      </c>
      <c r="B364" s="142">
        <v>2040807</v>
      </c>
      <c r="C364" s="143" t="s">
        <v>105</v>
      </c>
      <c r="D364" s="143"/>
      <c r="E364" s="141">
        <f t="shared" si="24"/>
        <v>0</v>
      </c>
      <c r="F364" s="138">
        <v>0</v>
      </c>
    </row>
    <row r="365" s="114" customFormat="1" ht="28.05" hidden="1" customHeight="1" spans="1:6">
      <c r="A365" s="114">
        <f t="shared" si="23"/>
        <v>7</v>
      </c>
      <c r="B365" s="142">
        <v>2040850</v>
      </c>
      <c r="C365" s="143" t="s">
        <v>74</v>
      </c>
      <c r="D365" s="143"/>
      <c r="E365" s="141">
        <f t="shared" si="24"/>
        <v>0</v>
      </c>
      <c r="F365" s="138">
        <v>0</v>
      </c>
    </row>
    <row r="366" s="114" customFormat="1" ht="28.05" hidden="1" customHeight="1" spans="1:6">
      <c r="A366" s="114">
        <f t="shared" si="23"/>
        <v>7</v>
      </c>
      <c r="B366" s="142">
        <v>2040899</v>
      </c>
      <c r="C366" s="143" t="s">
        <v>281</v>
      </c>
      <c r="D366" s="143"/>
      <c r="E366" s="141">
        <f t="shared" si="24"/>
        <v>0</v>
      </c>
      <c r="F366" s="138">
        <v>0</v>
      </c>
    </row>
    <row r="367" s="114" customFormat="1" ht="28.05" hidden="1" customHeight="1" spans="1:6">
      <c r="A367" s="114">
        <f t="shared" si="23"/>
        <v>5</v>
      </c>
      <c r="B367" s="142">
        <v>20409</v>
      </c>
      <c r="C367" s="143" t="s">
        <v>282</v>
      </c>
      <c r="D367" s="143"/>
      <c r="E367" s="141">
        <f t="shared" si="24"/>
        <v>0</v>
      </c>
      <c r="F367" s="145">
        <v>0</v>
      </c>
    </row>
    <row r="368" s="114" customFormat="1" ht="28.05" hidden="1" customHeight="1" spans="1:6">
      <c r="A368" s="114">
        <f t="shared" si="23"/>
        <v>7</v>
      </c>
      <c r="B368" s="142">
        <v>2040901</v>
      </c>
      <c r="C368" s="143" t="s">
        <v>65</v>
      </c>
      <c r="D368" s="143"/>
      <c r="E368" s="141">
        <f t="shared" si="24"/>
        <v>0</v>
      </c>
      <c r="F368" s="138">
        <v>0</v>
      </c>
    </row>
    <row r="369" s="114" customFormat="1" ht="28.05" hidden="1" customHeight="1" spans="1:6">
      <c r="A369" s="114">
        <f t="shared" si="23"/>
        <v>7</v>
      </c>
      <c r="B369" s="142">
        <v>2040902</v>
      </c>
      <c r="C369" s="143" t="s">
        <v>66</v>
      </c>
      <c r="D369" s="143"/>
      <c r="E369" s="141">
        <f t="shared" si="24"/>
        <v>0</v>
      </c>
      <c r="F369" s="138">
        <v>0</v>
      </c>
    </row>
    <row r="370" s="114" customFormat="1" ht="28.05" hidden="1" customHeight="1" spans="1:6">
      <c r="A370" s="114">
        <f t="shared" si="23"/>
        <v>7</v>
      </c>
      <c r="B370" s="142">
        <v>2040903</v>
      </c>
      <c r="C370" s="143" t="s">
        <v>67</v>
      </c>
      <c r="D370" s="143"/>
      <c r="E370" s="141">
        <f t="shared" si="24"/>
        <v>0</v>
      </c>
      <c r="F370" s="138">
        <v>0</v>
      </c>
    </row>
    <row r="371" s="114" customFormat="1" ht="28.05" hidden="1" customHeight="1" spans="1:6">
      <c r="A371" s="114">
        <f t="shared" si="23"/>
        <v>7</v>
      </c>
      <c r="B371" s="142">
        <v>2040904</v>
      </c>
      <c r="C371" s="143" t="s">
        <v>283</v>
      </c>
      <c r="D371" s="143"/>
      <c r="E371" s="141">
        <f t="shared" si="24"/>
        <v>0</v>
      </c>
      <c r="F371" s="138">
        <v>0</v>
      </c>
    </row>
    <row r="372" s="114" customFormat="1" ht="28.05" hidden="1" customHeight="1" spans="1:6">
      <c r="A372" s="114">
        <f t="shared" si="23"/>
        <v>7</v>
      </c>
      <c r="B372" s="142">
        <v>2040905</v>
      </c>
      <c r="C372" s="143" t="s">
        <v>284</v>
      </c>
      <c r="D372" s="143"/>
      <c r="E372" s="141">
        <f t="shared" si="24"/>
        <v>0</v>
      </c>
      <c r="F372" s="138">
        <v>0</v>
      </c>
    </row>
    <row r="373" s="114" customFormat="1" ht="28.05" hidden="1" customHeight="1" spans="1:6">
      <c r="A373" s="114">
        <f t="shared" si="23"/>
        <v>7</v>
      </c>
      <c r="B373" s="142">
        <v>2040950</v>
      </c>
      <c r="C373" s="143" t="s">
        <v>74</v>
      </c>
      <c r="D373" s="143"/>
      <c r="E373" s="141">
        <f t="shared" si="24"/>
        <v>0</v>
      </c>
      <c r="F373" s="138">
        <v>0</v>
      </c>
    </row>
    <row r="374" s="114" customFormat="1" ht="28.05" hidden="1" customHeight="1" spans="1:6">
      <c r="A374" s="114">
        <f t="shared" si="23"/>
        <v>7</v>
      </c>
      <c r="B374" s="142">
        <v>2040999</v>
      </c>
      <c r="C374" s="143" t="s">
        <v>285</v>
      </c>
      <c r="D374" s="143"/>
      <c r="E374" s="141">
        <f t="shared" si="24"/>
        <v>0</v>
      </c>
      <c r="F374" s="138">
        <v>0</v>
      </c>
    </row>
    <row r="375" s="114" customFormat="1" ht="28.05" hidden="1" customHeight="1" spans="1:6">
      <c r="A375" s="114">
        <f t="shared" si="23"/>
        <v>5</v>
      </c>
      <c r="B375" s="142">
        <v>20410</v>
      </c>
      <c r="C375" s="143" t="s">
        <v>286</v>
      </c>
      <c r="D375" s="143"/>
      <c r="E375" s="141">
        <f t="shared" si="24"/>
        <v>0</v>
      </c>
      <c r="F375" s="145">
        <v>0</v>
      </c>
    </row>
    <row r="376" s="114" customFormat="1" ht="28.05" hidden="1" customHeight="1" spans="1:6">
      <c r="A376" s="114">
        <f t="shared" si="23"/>
        <v>7</v>
      </c>
      <c r="B376" s="142">
        <v>2041001</v>
      </c>
      <c r="C376" s="143" t="s">
        <v>65</v>
      </c>
      <c r="D376" s="143"/>
      <c r="E376" s="141">
        <f t="shared" si="24"/>
        <v>0</v>
      </c>
      <c r="F376" s="138">
        <v>0</v>
      </c>
    </row>
    <row r="377" s="114" customFormat="1" ht="28.05" hidden="1" customHeight="1" spans="1:6">
      <c r="A377" s="114">
        <f t="shared" si="23"/>
        <v>7</v>
      </c>
      <c r="B377" s="142">
        <v>2041002</v>
      </c>
      <c r="C377" s="143" t="s">
        <v>66</v>
      </c>
      <c r="D377" s="143"/>
      <c r="E377" s="141">
        <f t="shared" si="24"/>
        <v>0</v>
      </c>
      <c r="F377" s="138">
        <v>0</v>
      </c>
    </row>
    <row r="378" s="114" customFormat="1" ht="28.05" hidden="1" customHeight="1" spans="1:6">
      <c r="A378" s="114">
        <f t="shared" si="23"/>
        <v>7</v>
      </c>
      <c r="B378" s="142">
        <v>2041006</v>
      </c>
      <c r="C378" s="143" t="s">
        <v>105</v>
      </c>
      <c r="D378" s="143"/>
      <c r="E378" s="141">
        <f t="shared" si="24"/>
        <v>0</v>
      </c>
      <c r="F378" s="138">
        <v>0</v>
      </c>
    </row>
    <row r="379" s="114" customFormat="1" ht="28.05" hidden="1" customHeight="1" spans="1:6">
      <c r="A379" s="114">
        <f t="shared" si="23"/>
        <v>7</v>
      </c>
      <c r="B379" s="142">
        <v>2041007</v>
      </c>
      <c r="C379" s="143" t="s">
        <v>287</v>
      </c>
      <c r="D379" s="143"/>
      <c r="E379" s="141">
        <f t="shared" si="24"/>
        <v>0</v>
      </c>
      <c r="F379" s="138">
        <v>0</v>
      </c>
    </row>
    <row r="380" s="114" customFormat="1" ht="28.05" hidden="1" customHeight="1" spans="1:6">
      <c r="A380" s="114">
        <f t="shared" si="23"/>
        <v>7</v>
      </c>
      <c r="B380" s="142">
        <v>2041099</v>
      </c>
      <c r="C380" s="143" t="s">
        <v>288</v>
      </c>
      <c r="D380" s="143"/>
      <c r="E380" s="141">
        <f t="shared" si="24"/>
        <v>0</v>
      </c>
      <c r="F380" s="138">
        <v>0</v>
      </c>
    </row>
    <row r="381" s="114" customFormat="1" ht="28.05" customHeight="1" spans="1:6">
      <c r="A381" s="114">
        <f t="shared" si="23"/>
        <v>5</v>
      </c>
      <c r="B381" s="142">
        <v>20499</v>
      </c>
      <c r="C381" s="143" t="s">
        <v>289</v>
      </c>
      <c r="D381" s="144">
        <f t="shared" ref="D381:D385" si="25">_wpsfn.ROUNDBANK(E381,2)</f>
        <v>106.25</v>
      </c>
      <c r="E381" s="141">
        <f t="shared" si="24"/>
        <v>106.25</v>
      </c>
      <c r="F381" s="145">
        <v>1062500</v>
      </c>
    </row>
    <row r="382" s="114" customFormat="1" ht="28.05" hidden="1" customHeight="1" spans="1:6">
      <c r="A382" s="114">
        <f t="shared" si="23"/>
        <v>7</v>
      </c>
      <c r="B382" s="142">
        <v>2049902</v>
      </c>
      <c r="C382" s="143" t="s">
        <v>290</v>
      </c>
      <c r="D382" s="143"/>
      <c r="E382" s="141">
        <f t="shared" si="24"/>
        <v>0</v>
      </c>
      <c r="F382" s="138">
        <v>0</v>
      </c>
    </row>
    <row r="383" s="114" customFormat="1" ht="28.05" customHeight="1" spans="1:6">
      <c r="A383" s="114">
        <f t="shared" si="23"/>
        <v>7</v>
      </c>
      <c r="B383" s="142">
        <v>2049999</v>
      </c>
      <c r="C383" s="143" t="s">
        <v>291</v>
      </c>
      <c r="D383" s="144">
        <f t="shared" si="25"/>
        <v>106.25</v>
      </c>
      <c r="E383" s="141">
        <f t="shared" si="24"/>
        <v>106.25</v>
      </c>
      <c r="F383" s="138">
        <v>1062500</v>
      </c>
    </row>
    <row r="384" s="114" customFormat="1" ht="25" customHeight="1" spans="1:6">
      <c r="A384" s="114">
        <f t="shared" si="23"/>
        <v>3</v>
      </c>
      <c r="B384" s="139">
        <v>205</v>
      </c>
      <c r="C384" s="140" t="s">
        <v>292</v>
      </c>
      <c r="D384" s="136">
        <f t="shared" si="25"/>
        <v>40476.33</v>
      </c>
      <c r="E384" s="141">
        <f t="shared" si="24"/>
        <v>40476.329173</v>
      </c>
      <c r="F384" s="138">
        <v>404763291.73</v>
      </c>
    </row>
    <row r="385" s="114" customFormat="1" ht="25" customHeight="1" spans="1:6">
      <c r="A385" s="114">
        <f t="shared" si="23"/>
        <v>5</v>
      </c>
      <c r="B385" s="142">
        <v>20501</v>
      </c>
      <c r="C385" s="143" t="s">
        <v>293</v>
      </c>
      <c r="D385" s="144">
        <f t="shared" si="25"/>
        <v>96.33</v>
      </c>
      <c r="E385" s="141">
        <f t="shared" si="24"/>
        <v>96.33</v>
      </c>
      <c r="F385" s="145">
        <v>963300</v>
      </c>
    </row>
    <row r="386" s="114" customFormat="1" ht="28.05" hidden="1" customHeight="1" spans="1:6">
      <c r="A386" s="114">
        <f t="shared" si="23"/>
        <v>7</v>
      </c>
      <c r="B386" s="142">
        <v>2050101</v>
      </c>
      <c r="C386" s="143" t="s">
        <v>65</v>
      </c>
      <c r="D386" s="143"/>
      <c r="E386" s="141">
        <f t="shared" si="24"/>
        <v>0</v>
      </c>
      <c r="F386" s="138">
        <v>0</v>
      </c>
    </row>
    <row r="387" s="114" customFormat="1" ht="28.05" hidden="1" customHeight="1" spans="1:6">
      <c r="A387" s="114">
        <f t="shared" si="23"/>
        <v>7</v>
      </c>
      <c r="B387" s="142">
        <v>2050102</v>
      </c>
      <c r="C387" s="143" t="s">
        <v>66</v>
      </c>
      <c r="D387" s="143"/>
      <c r="E387" s="141">
        <f t="shared" si="24"/>
        <v>0</v>
      </c>
      <c r="F387" s="138">
        <v>0</v>
      </c>
    </row>
    <row r="388" s="114" customFormat="1" ht="28.05" hidden="1" customHeight="1" spans="1:6">
      <c r="A388" s="114">
        <f t="shared" si="23"/>
        <v>7</v>
      </c>
      <c r="B388" s="142">
        <v>2050103</v>
      </c>
      <c r="C388" s="143" t="s">
        <v>67</v>
      </c>
      <c r="D388" s="143"/>
      <c r="E388" s="141">
        <f t="shared" si="24"/>
        <v>0</v>
      </c>
      <c r="F388" s="138">
        <v>0</v>
      </c>
    </row>
    <row r="389" s="114" customFormat="1" ht="25" customHeight="1" spans="1:6">
      <c r="A389" s="114">
        <f t="shared" si="23"/>
        <v>7</v>
      </c>
      <c r="B389" s="142">
        <v>2050199</v>
      </c>
      <c r="C389" s="143" t="s">
        <v>294</v>
      </c>
      <c r="D389" s="144">
        <f t="shared" ref="D389:D393" si="26">_wpsfn.ROUNDBANK(E389,2)</f>
        <v>96.33</v>
      </c>
      <c r="E389" s="141">
        <f t="shared" si="24"/>
        <v>96.33</v>
      </c>
      <c r="F389" s="138">
        <v>963300</v>
      </c>
    </row>
    <row r="390" s="114" customFormat="1" ht="25" customHeight="1" spans="1:6">
      <c r="A390" s="114">
        <f t="shared" si="23"/>
        <v>5</v>
      </c>
      <c r="B390" s="142">
        <v>20502</v>
      </c>
      <c r="C390" s="143" t="s">
        <v>295</v>
      </c>
      <c r="D390" s="144">
        <f t="shared" si="26"/>
        <v>40267.23</v>
      </c>
      <c r="E390" s="141">
        <f t="shared" si="24"/>
        <v>40267.230773</v>
      </c>
      <c r="F390" s="145">
        <v>402672307.73</v>
      </c>
    </row>
    <row r="391" s="114" customFormat="1" ht="25" customHeight="1" spans="1:6">
      <c r="A391" s="114">
        <f t="shared" ref="A391:A454" si="27">LEN(B391)</f>
        <v>7</v>
      </c>
      <c r="B391" s="142">
        <v>2050201</v>
      </c>
      <c r="C391" s="143" t="s">
        <v>296</v>
      </c>
      <c r="D391" s="144">
        <f t="shared" si="26"/>
        <v>3023.22</v>
      </c>
      <c r="E391" s="141">
        <f t="shared" ref="E391:E454" si="28">F391/10000</f>
        <v>3023.22</v>
      </c>
      <c r="F391" s="138">
        <v>30232200</v>
      </c>
    </row>
    <row r="392" s="114" customFormat="1" ht="25" customHeight="1" spans="1:6">
      <c r="A392" s="114">
        <f t="shared" si="27"/>
        <v>7</v>
      </c>
      <c r="B392" s="142">
        <v>2050202</v>
      </c>
      <c r="C392" s="143" t="s">
        <v>297</v>
      </c>
      <c r="D392" s="144">
        <f>_wpsfn.ROUNDBANK(E392,2)-0.01</f>
        <v>21595.3</v>
      </c>
      <c r="E392" s="141">
        <f t="shared" si="28"/>
        <v>21595.305569</v>
      </c>
      <c r="F392" s="138">
        <v>215953055.69</v>
      </c>
    </row>
    <row r="393" s="114" customFormat="1" ht="25" customHeight="1" spans="1:6">
      <c r="A393" s="114">
        <f t="shared" si="27"/>
        <v>7</v>
      </c>
      <c r="B393" s="142">
        <v>2050203</v>
      </c>
      <c r="C393" s="143" t="s">
        <v>298</v>
      </c>
      <c r="D393" s="144">
        <f t="shared" si="26"/>
        <v>15648.71</v>
      </c>
      <c r="E393" s="141">
        <f t="shared" si="28"/>
        <v>15648.705204</v>
      </c>
      <c r="F393" s="138">
        <v>156487052.04</v>
      </c>
    </row>
    <row r="394" s="114" customFormat="1" ht="28.05" hidden="1" customHeight="1" spans="1:6">
      <c r="A394" s="114">
        <f t="shared" si="27"/>
        <v>7</v>
      </c>
      <c r="B394" s="142">
        <v>2050204</v>
      </c>
      <c r="C394" s="143" t="s">
        <v>299</v>
      </c>
      <c r="D394" s="143"/>
      <c r="E394" s="141">
        <f t="shared" si="28"/>
        <v>0</v>
      </c>
      <c r="F394" s="138">
        <v>0</v>
      </c>
    </row>
    <row r="395" s="114" customFormat="1" ht="28.05" hidden="1" customHeight="1" spans="1:6">
      <c r="A395" s="114">
        <f t="shared" si="27"/>
        <v>7</v>
      </c>
      <c r="B395" s="142">
        <v>2050205</v>
      </c>
      <c r="C395" s="143" t="s">
        <v>300</v>
      </c>
      <c r="D395" s="143"/>
      <c r="E395" s="141">
        <f t="shared" si="28"/>
        <v>0</v>
      </c>
      <c r="F395" s="138">
        <v>0</v>
      </c>
    </row>
    <row r="396" s="114" customFormat="1" ht="28.05" hidden="1" customHeight="1" spans="1:6">
      <c r="A396" s="114">
        <f t="shared" si="27"/>
        <v>7</v>
      </c>
      <c r="B396" s="142">
        <v>2050299</v>
      </c>
      <c r="C396" s="143" t="s">
        <v>301</v>
      </c>
      <c r="D396" s="143"/>
      <c r="E396" s="141">
        <f t="shared" si="28"/>
        <v>0</v>
      </c>
      <c r="F396" s="138">
        <v>0</v>
      </c>
    </row>
    <row r="397" s="114" customFormat="1" ht="28.05" hidden="1" customHeight="1" spans="1:6">
      <c r="A397" s="114">
        <f t="shared" si="27"/>
        <v>5</v>
      </c>
      <c r="B397" s="142">
        <v>20503</v>
      </c>
      <c r="C397" s="143" t="s">
        <v>302</v>
      </c>
      <c r="D397" s="143"/>
      <c r="E397" s="141">
        <f t="shared" si="28"/>
        <v>0</v>
      </c>
      <c r="F397" s="145">
        <v>0</v>
      </c>
    </row>
    <row r="398" s="114" customFormat="1" ht="28.05" hidden="1" customHeight="1" spans="1:6">
      <c r="A398" s="114">
        <f t="shared" si="27"/>
        <v>7</v>
      </c>
      <c r="B398" s="142">
        <v>2050301</v>
      </c>
      <c r="C398" s="143" t="s">
        <v>303</v>
      </c>
      <c r="D398" s="143"/>
      <c r="E398" s="141">
        <f t="shared" si="28"/>
        <v>0</v>
      </c>
      <c r="F398" s="138">
        <v>0</v>
      </c>
    </row>
    <row r="399" s="114" customFormat="1" ht="28.05" hidden="1" customHeight="1" spans="1:6">
      <c r="A399" s="114">
        <f t="shared" si="27"/>
        <v>7</v>
      </c>
      <c r="B399" s="142">
        <v>2050302</v>
      </c>
      <c r="C399" s="143" t="s">
        <v>304</v>
      </c>
      <c r="D399" s="143"/>
      <c r="E399" s="141">
        <f t="shared" si="28"/>
        <v>0</v>
      </c>
      <c r="F399" s="138">
        <v>0</v>
      </c>
    </row>
    <row r="400" s="114" customFormat="1" ht="28.05" hidden="1" customHeight="1" spans="1:6">
      <c r="A400" s="114">
        <f t="shared" si="27"/>
        <v>7</v>
      </c>
      <c r="B400" s="142">
        <v>2050303</v>
      </c>
      <c r="C400" s="143" t="s">
        <v>305</v>
      </c>
      <c r="D400" s="143"/>
      <c r="E400" s="141">
        <f t="shared" si="28"/>
        <v>0</v>
      </c>
      <c r="F400" s="138">
        <v>0</v>
      </c>
    </row>
    <row r="401" s="114" customFormat="1" ht="28.05" hidden="1" customHeight="1" spans="1:6">
      <c r="A401" s="114">
        <f t="shared" si="27"/>
        <v>7</v>
      </c>
      <c r="B401" s="142">
        <v>2050305</v>
      </c>
      <c r="C401" s="143" t="s">
        <v>306</v>
      </c>
      <c r="D401" s="143"/>
      <c r="E401" s="141">
        <f t="shared" si="28"/>
        <v>0</v>
      </c>
      <c r="F401" s="138">
        <v>0</v>
      </c>
    </row>
    <row r="402" s="114" customFormat="1" ht="28.05" hidden="1" customHeight="1" spans="1:6">
      <c r="A402" s="114">
        <f t="shared" si="27"/>
        <v>7</v>
      </c>
      <c r="B402" s="142">
        <v>2050399</v>
      </c>
      <c r="C402" s="143" t="s">
        <v>307</v>
      </c>
      <c r="D402" s="143"/>
      <c r="E402" s="141">
        <f t="shared" si="28"/>
        <v>0</v>
      </c>
      <c r="F402" s="138">
        <v>0</v>
      </c>
    </row>
    <row r="403" s="114" customFormat="1" ht="28.05" hidden="1" customHeight="1" spans="1:6">
      <c r="A403" s="114">
        <f t="shared" si="27"/>
        <v>5</v>
      </c>
      <c r="B403" s="142">
        <v>20504</v>
      </c>
      <c r="C403" s="143" t="s">
        <v>308</v>
      </c>
      <c r="D403" s="143"/>
      <c r="E403" s="141">
        <f t="shared" si="28"/>
        <v>0</v>
      </c>
      <c r="F403" s="145">
        <v>0</v>
      </c>
    </row>
    <row r="404" s="114" customFormat="1" ht="28.05" hidden="1" customHeight="1" spans="1:6">
      <c r="A404" s="114">
        <f t="shared" si="27"/>
        <v>7</v>
      </c>
      <c r="B404" s="142">
        <v>2050401</v>
      </c>
      <c r="C404" s="143" t="s">
        <v>309</v>
      </c>
      <c r="D404" s="143"/>
      <c r="E404" s="141">
        <f t="shared" si="28"/>
        <v>0</v>
      </c>
      <c r="F404" s="138">
        <v>0</v>
      </c>
    </row>
    <row r="405" s="114" customFormat="1" ht="28.05" hidden="1" customHeight="1" spans="1:6">
      <c r="A405" s="114">
        <f t="shared" si="27"/>
        <v>7</v>
      </c>
      <c r="B405" s="142">
        <v>2050402</v>
      </c>
      <c r="C405" s="143" t="s">
        <v>310</v>
      </c>
      <c r="D405" s="143"/>
      <c r="E405" s="141">
        <f t="shared" si="28"/>
        <v>0</v>
      </c>
      <c r="F405" s="138">
        <v>0</v>
      </c>
    </row>
    <row r="406" s="114" customFormat="1" ht="28.05" hidden="1" customHeight="1" spans="1:6">
      <c r="A406" s="114">
        <f t="shared" si="27"/>
        <v>7</v>
      </c>
      <c r="B406" s="142">
        <v>2050403</v>
      </c>
      <c r="C406" s="143" t="s">
        <v>311</v>
      </c>
      <c r="D406" s="143"/>
      <c r="E406" s="141">
        <f t="shared" si="28"/>
        <v>0</v>
      </c>
      <c r="F406" s="138">
        <v>0</v>
      </c>
    </row>
    <row r="407" s="114" customFormat="1" ht="28.05" hidden="1" customHeight="1" spans="1:6">
      <c r="A407" s="114">
        <f t="shared" si="27"/>
        <v>7</v>
      </c>
      <c r="B407" s="142">
        <v>2050404</v>
      </c>
      <c r="C407" s="143" t="s">
        <v>312</v>
      </c>
      <c r="D407" s="143"/>
      <c r="E407" s="141">
        <f t="shared" si="28"/>
        <v>0</v>
      </c>
      <c r="F407" s="138">
        <v>0</v>
      </c>
    </row>
    <row r="408" s="114" customFormat="1" ht="28.05" hidden="1" customHeight="1" spans="1:6">
      <c r="A408" s="114">
        <f t="shared" si="27"/>
        <v>7</v>
      </c>
      <c r="B408" s="142">
        <v>2050499</v>
      </c>
      <c r="C408" s="143" t="s">
        <v>313</v>
      </c>
      <c r="D408" s="143"/>
      <c r="E408" s="141">
        <f t="shared" si="28"/>
        <v>0</v>
      </c>
      <c r="F408" s="138">
        <v>0</v>
      </c>
    </row>
    <row r="409" s="114" customFormat="1" ht="28.05" hidden="1" customHeight="1" spans="1:6">
      <c r="A409" s="114">
        <f t="shared" si="27"/>
        <v>5</v>
      </c>
      <c r="B409" s="142">
        <v>20505</v>
      </c>
      <c r="C409" s="143" t="s">
        <v>314</v>
      </c>
      <c r="D409" s="143"/>
      <c r="E409" s="141">
        <f t="shared" si="28"/>
        <v>0</v>
      </c>
      <c r="F409" s="145">
        <v>0</v>
      </c>
    </row>
    <row r="410" s="114" customFormat="1" ht="28.05" hidden="1" customHeight="1" spans="1:6">
      <c r="A410" s="114">
        <f t="shared" si="27"/>
        <v>7</v>
      </c>
      <c r="B410" s="142">
        <v>2050501</v>
      </c>
      <c r="C410" s="143" t="s">
        <v>315</v>
      </c>
      <c r="D410" s="143"/>
      <c r="E410" s="141">
        <f t="shared" si="28"/>
        <v>0</v>
      </c>
      <c r="F410" s="138">
        <v>0</v>
      </c>
    </row>
    <row r="411" s="114" customFormat="1" ht="28.05" hidden="1" customHeight="1" spans="1:6">
      <c r="A411" s="114">
        <f t="shared" si="27"/>
        <v>7</v>
      </c>
      <c r="B411" s="142">
        <v>2050502</v>
      </c>
      <c r="C411" s="143" t="s">
        <v>316</v>
      </c>
      <c r="D411" s="143"/>
      <c r="E411" s="141">
        <f t="shared" si="28"/>
        <v>0</v>
      </c>
      <c r="F411" s="138">
        <v>0</v>
      </c>
    </row>
    <row r="412" s="114" customFormat="1" ht="28.05" hidden="1" customHeight="1" spans="1:6">
      <c r="A412" s="114">
        <f t="shared" si="27"/>
        <v>7</v>
      </c>
      <c r="B412" s="142">
        <v>2050599</v>
      </c>
      <c r="C412" s="143" t="s">
        <v>317</v>
      </c>
      <c r="D412" s="143"/>
      <c r="E412" s="141">
        <f t="shared" si="28"/>
        <v>0</v>
      </c>
      <c r="F412" s="138">
        <v>0</v>
      </c>
    </row>
    <row r="413" s="114" customFormat="1" ht="28.05" hidden="1" customHeight="1" spans="1:6">
      <c r="A413" s="114">
        <f t="shared" si="27"/>
        <v>5</v>
      </c>
      <c r="B413" s="142">
        <v>20506</v>
      </c>
      <c r="C413" s="143" t="s">
        <v>318</v>
      </c>
      <c r="D413" s="143"/>
      <c r="E413" s="141">
        <f t="shared" si="28"/>
        <v>0</v>
      </c>
      <c r="F413" s="145">
        <v>0</v>
      </c>
    </row>
    <row r="414" s="114" customFormat="1" ht="28.05" hidden="1" customHeight="1" spans="1:6">
      <c r="A414" s="114">
        <f t="shared" si="27"/>
        <v>7</v>
      </c>
      <c r="B414" s="142">
        <v>2050601</v>
      </c>
      <c r="C414" s="143" t="s">
        <v>319</v>
      </c>
      <c r="D414" s="143"/>
      <c r="E414" s="141">
        <f t="shared" si="28"/>
        <v>0</v>
      </c>
      <c r="F414" s="138">
        <v>0</v>
      </c>
    </row>
    <row r="415" s="114" customFormat="1" ht="28.05" hidden="1" customHeight="1" spans="1:6">
      <c r="A415" s="114">
        <f t="shared" si="27"/>
        <v>7</v>
      </c>
      <c r="B415" s="142">
        <v>2050602</v>
      </c>
      <c r="C415" s="143" t="s">
        <v>320</v>
      </c>
      <c r="D415" s="143"/>
      <c r="E415" s="141">
        <f t="shared" si="28"/>
        <v>0</v>
      </c>
      <c r="F415" s="138">
        <v>0</v>
      </c>
    </row>
    <row r="416" s="114" customFormat="1" ht="28.05" hidden="1" customHeight="1" spans="1:6">
      <c r="A416" s="114">
        <f t="shared" si="27"/>
        <v>7</v>
      </c>
      <c r="B416" s="142">
        <v>2050699</v>
      </c>
      <c r="C416" s="143" t="s">
        <v>321</v>
      </c>
      <c r="D416" s="143"/>
      <c r="E416" s="141">
        <f t="shared" si="28"/>
        <v>0</v>
      </c>
      <c r="F416" s="138">
        <v>0</v>
      </c>
    </row>
    <row r="417" s="114" customFormat="1" ht="28.05" hidden="1" customHeight="1" spans="1:6">
      <c r="A417" s="114">
        <f t="shared" si="27"/>
        <v>5</v>
      </c>
      <c r="B417" s="142">
        <v>20507</v>
      </c>
      <c r="C417" s="143" t="s">
        <v>322</v>
      </c>
      <c r="D417" s="143"/>
      <c r="E417" s="141">
        <f t="shared" si="28"/>
        <v>0</v>
      </c>
      <c r="F417" s="138">
        <v>0</v>
      </c>
    </row>
    <row r="418" s="114" customFormat="1" ht="28.05" hidden="1" customHeight="1" spans="1:6">
      <c r="A418" s="114">
        <f t="shared" si="27"/>
        <v>7</v>
      </c>
      <c r="B418" s="142">
        <v>2050701</v>
      </c>
      <c r="C418" s="143" t="s">
        <v>323</v>
      </c>
      <c r="D418" s="143"/>
      <c r="E418" s="141">
        <f t="shared" si="28"/>
        <v>0</v>
      </c>
      <c r="F418" s="138">
        <v>0</v>
      </c>
    </row>
    <row r="419" s="114" customFormat="1" ht="28.05" hidden="1" customHeight="1" spans="1:6">
      <c r="A419" s="114">
        <f t="shared" si="27"/>
        <v>7</v>
      </c>
      <c r="B419" s="142">
        <v>2050702</v>
      </c>
      <c r="C419" s="143" t="s">
        <v>324</v>
      </c>
      <c r="D419" s="143"/>
      <c r="E419" s="141">
        <f t="shared" si="28"/>
        <v>0</v>
      </c>
      <c r="F419" s="138">
        <v>0</v>
      </c>
    </row>
    <row r="420" s="114" customFormat="1" ht="28.05" hidden="1" customHeight="1" spans="1:6">
      <c r="A420" s="114">
        <f t="shared" si="27"/>
        <v>7</v>
      </c>
      <c r="B420" s="142">
        <v>2050799</v>
      </c>
      <c r="C420" s="143" t="s">
        <v>325</v>
      </c>
      <c r="D420" s="143"/>
      <c r="E420" s="141">
        <f t="shared" si="28"/>
        <v>0</v>
      </c>
      <c r="F420" s="138">
        <v>0</v>
      </c>
    </row>
    <row r="421" s="114" customFormat="1" ht="28.05" hidden="1" customHeight="1" spans="1:6">
      <c r="A421" s="114">
        <f t="shared" si="27"/>
        <v>5</v>
      </c>
      <c r="B421" s="142">
        <v>20508</v>
      </c>
      <c r="C421" s="143" t="s">
        <v>326</v>
      </c>
      <c r="D421" s="143"/>
      <c r="E421" s="141">
        <f t="shared" si="28"/>
        <v>0</v>
      </c>
      <c r="F421" s="145">
        <v>0</v>
      </c>
    </row>
    <row r="422" s="114" customFormat="1" ht="28.05" hidden="1" customHeight="1" spans="1:6">
      <c r="A422" s="114">
        <f t="shared" si="27"/>
        <v>7</v>
      </c>
      <c r="B422" s="142">
        <v>2050801</v>
      </c>
      <c r="C422" s="143" t="s">
        <v>327</v>
      </c>
      <c r="D422" s="143"/>
      <c r="E422" s="141">
        <f t="shared" si="28"/>
        <v>0</v>
      </c>
      <c r="F422" s="138">
        <v>0</v>
      </c>
    </row>
    <row r="423" s="114" customFormat="1" ht="28.05" hidden="1" customHeight="1" spans="1:6">
      <c r="A423" s="114">
        <f t="shared" si="27"/>
        <v>7</v>
      </c>
      <c r="B423" s="142">
        <v>2050802</v>
      </c>
      <c r="C423" s="143" t="s">
        <v>328</v>
      </c>
      <c r="D423" s="143"/>
      <c r="E423" s="141">
        <f t="shared" si="28"/>
        <v>0</v>
      </c>
      <c r="F423" s="138">
        <v>0</v>
      </c>
    </row>
    <row r="424" s="114" customFormat="1" ht="28.05" hidden="1" customHeight="1" spans="1:6">
      <c r="A424" s="114">
        <f t="shared" si="27"/>
        <v>7</v>
      </c>
      <c r="B424" s="142">
        <v>2050803</v>
      </c>
      <c r="C424" s="143" t="s">
        <v>329</v>
      </c>
      <c r="D424" s="143"/>
      <c r="E424" s="141">
        <f t="shared" si="28"/>
        <v>0</v>
      </c>
      <c r="F424" s="138">
        <v>0</v>
      </c>
    </row>
    <row r="425" s="114" customFormat="1" ht="28.05" hidden="1" customHeight="1" spans="1:6">
      <c r="A425" s="114">
        <f t="shared" si="27"/>
        <v>7</v>
      </c>
      <c r="B425" s="142">
        <v>2050804</v>
      </c>
      <c r="C425" s="143" t="s">
        <v>330</v>
      </c>
      <c r="D425" s="143"/>
      <c r="E425" s="141">
        <f t="shared" si="28"/>
        <v>0</v>
      </c>
      <c r="F425" s="138">
        <v>0</v>
      </c>
    </row>
    <row r="426" s="114" customFormat="1" ht="28.05" hidden="1" customHeight="1" spans="1:6">
      <c r="A426" s="114">
        <f t="shared" si="27"/>
        <v>7</v>
      </c>
      <c r="B426" s="142">
        <v>2050899</v>
      </c>
      <c r="C426" s="143" t="s">
        <v>331</v>
      </c>
      <c r="D426" s="143"/>
      <c r="E426" s="141">
        <f t="shared" si="28"/>
        <v>0</v>
      </c>
      <c r="F426" s="138">
        <v>0</v>
      </c>
    </row>
    <row r="427" s="114" customFormat="1" ht="25" customHeight="1" spans="1:6">
      <c r="A427" s="114">
        <f t="shared" si="27"/>
        <v>5</v>
      </c>
      <c r="B427" s="142">
        <v>20509</v>
      </c>
      <c r="C427" s="143" t="s">
        <v>332</v>
      </c>
      <c r="D427" s="144">
        <f>_wpsfn.ROUNDBANK(E427,2)</f>
        <v>112.77</v>
      </c>
      <c r="E427" s="141">
        <f t="shared" si="28"/>
        <v>112.7684</v>
      </c>
      <c r="F427" s="145">
        <v>1127684</v>
      </c>
    </row>
    <row r="428" s="114" customFormat="1" ht="28.05" hidden="1" customHeight="1" spans="1:6">
      <c r="A428" s="114">
        <f t="shared" si="27"/>
        <v>7</v>
      </c>
      <c r="B428" s="142">
        <v>2050901</v>
      </c>
      <c r="C428" s="143" t="s">
        <v>333</v>
      </c>
      <c r="D428" s="143"/>
      <c r="E428" s="141">
        <f t="shared" si="28"/>
        <v>0</v>
      </c>
      <c r="F428" s="138">
        <v>0</v>
      </c>
    </row>
    <row r="429" s="114" customFormat="1" ht="28.05" hidden="1" customHeight="1" spans="1:6">
      <c r="A429" s="114">
        <f t="shared" si="27"/>
        <v>7</v>
      </c>
      <c r="B429" s="142">
        <v>2050902</v>
      </c>
      <c r="C429" s="143" t="s">
        <v>334</v>
      </c>
      <c r="D429" s="143"/>
      <c r="E429" s="141">
        <f t="shared" si="28"/>
        <v>0</v>
      </c>
      <c r="F429" s="138">
        <v>0</v>
      </c>
    </row>
    <row r="430" s="114" customFormat="1" ht="28.05" hidden="1" customHeight="1" spans="1:6">
      <c r="A430" s="114">
        <f t="shared" si="27"/>
        <v>7</v>
      </c>
      <c r="B430" s="142">
        <v>2050903</v>
      </c>
      <c r="C430" s="143" t="s">
        <v>335</v>
      </c>
      <c r="D430" s="143"/>
      <c r="E430" s="141">
        <f t="shared" si="28"/>
        <v>0</v>
      </c>
      <c r="F430" s="138">
        <v>0</v>
      </c>
    </row>
    <row r="431" s="114" customFormat="1" ht="28.05" hidden="1" customHeight="1" spans="1:6">
      <c r="A431" s="114">
        <f t="shared" si="27"/>
        <v>7</v>
      </c>
      <c r="B431" s="142">
        <v>2050904</v>
      </c>
      <c r="C431" s="143" t="s">
        <v>336</v>
      </c>
      <c r="D431" s="143"/>
      <c r="E431" s="141">
        <f t="shared" si="28"/>
        <v>0</v>
      </c>
      <c r="F431" s="138">
        <v>0</v>
      </c>
    </row>
    <row r="432" s="114" customFormat="1" ht="28.05" hidden="1" customHeight="1" spans="1:6">
      <c r="A432" s="114">
        <f t="shared" si="27"/>
        <v>7</v>
      </c>
      <c r="B432" s="142">
        <v>2050905</v>
      </c>
      <c r="C432" s="143" t="s">
        <v>337</v>
      </c>
      <c r="D432" s="143"/>
      <c r="E432" s="141">
        <f t="shared" si="28"/>
        <v>0</v>
      </c>
      <c r="F432" s="138">
        <v>0</v>
      </c>
    </row>
    <row r="433" s="114" customFormat="1" ht="25" customHeight="1" spans="1:6">
      <c r="A433" s="114">
        <f t="shared" si="27"/>
        <v>7</v>
      </c>
      <c r="B433" s="142">
        <v>2050999</v>
      </c>
      <c r="C433" s="143" t="s">
        <v>338</v>
      </c>
      <c r="D433" s="144">
        <f>_wpsfn.ROUNDBANK(E433,2)</f>
        <v>112.77</v>
      </c>
      <c r="E433" s="141">
        <f t="shared" si="28"/>
        <v>112.7684</v>
      </c>
      <c r="F433" s="138">
        <v>1127684</v>
      </c>
    </row>
    <row r="434" s="114" customFormat="1" ht="25" hidden="1" customHeight="1" spans="1:6">
      <c r="A434" s="114">
        <f t="shared" si="27"/>
        <v>5</v>
      </c>
      <c r="B434" s="142">
        <v>20599</v>
      </c>
      <c r="C434" s="143" t="s">
        <v>339</v>
      </c>
      <c r="D434" s="143"/>
      <c r="E434" s="141">
        <f t="shared" si="28"/>
        <v>0</v>
      </c>
      <c r="F434" s="145">
        <v>0</v>
      </c>
    </row>
    <row r="435" s="114" customFormat="1" ht="25" hidden="1" customHeight="1" spans="1:6">
      <c r="A435" s="114">
        <f t="shared" si="27"/>
        <v>7</v>
      </c>
      <c r="B435" s="142">
        <v>2059999</v>
      </c>
      <c r="C435" s="143" t="s">
        <v>340</v>
      </c>
      <c r="D435" s="143"/>
      <c r="E435" s="141">
        <f t="shared" si="28"/>
        <v>0</v>
      </c>
      <c r="F435" s="138">
        <v>0</v>
      </c>
    </row>
    <row r="436" s="114" customFormat="1" ht="25" customHeight="1" spans="1:6">
      <c r="A436" s="114">
        <f t="shared" si="27"/>
        <v>3</v>
      </c>
      <c r="B436" s="139">
        <v>206</v>
      </c>
      <c r="C436" s="140" t="s">
        <v>341</v>
      </c>
      <c r="D436" s="136">
        <f>_wpsfn.ROUNDBANK(E436,2)</f>
        <v>649.53</v>
      </c>
      <c r="E436" s="141">
        <f t="shared" si="28"/>
        <v>649.527942</v>
      </c>
      <c r="F436" s="138">
        <v>6495279.42</v>
      </c>
    </row>
    <row r="437" s="114" customFormat="1" ht="28.05" hidden="1" customHeight="1" spans="1:6">
      <c r="A437" s="114">
        <f t="shared" si="27"/>
        <v>5</v>
      </c>
      <c r="B437" s="142">
        <v>20601</v>
      </c>
      <c r="C437" s="143" t="s">
        <v>342</v>
      </c>
      <c r="D437" s="143"/>
      <c r="E437" s="141">
        <f t="shared" si="28"/>
        <v>0</v>
      </c>
      <c r="F437" s="145">
        <v>0</v>
      </c>
    </row>
    <row r="438" s="114" customFormat="1" ht="28.05" hidden="1" customHeight="1" spans="1:6">
      <c r="A438" s="114">
        <f t="shared" si="27"/>
        <v>7</v>
      </c>
      <c r="B438" s="142">
        <v>2060101</v>
      </c>
      <c r="C438" s="143" t="s">
        <v>65</v>
      </c>
      <c r="D438" s="143"/>
      <c r="E438" s="141">
        <f t="shared" si="28"/>
        <v>0</v>
      </c>
      <c r="F438" s="138">
        <v>0</v>
      </c>
    </row>
    <row r="439" s="114" customFormat="1" ht="28.05" hidden="1" customHeight="1" spans="1:6">
      <c r="A439" s="114">
        <f t="shared" si="27"/>
        <v>7</v>
      </c>
      <c r="B439" s="142">
        <v>2060102</v>
      </c>
      <c r="C439" s="143" t="s">
        <v>66</v>
      </c>
      <c r="D439" s="143"/>
      <c r="E439" s="141">
        <f t="shared" si="28"/>
        <v>0</v>
      </c>
      <c r="F439" s="138">
        <v>0</v>
      </c>
    </row>
    <row r="440" s="114" customFormat="1" ht="28.05" hidden="1" customHeight="1" spans="1:6">
      <c r="A440" s="114">
        <f t="shared" si="27"/>
        <v>7</v>
      </c>
      <c r="B440" s="142">
        <v>2060103</v>
      </c>
      <c r="C440" s="143" t="s">
        <v>67</v>
      </c>
      <c r="D440" s="143"/>
      <c r="E440" s="141">
        <f t="shared" si="28"/>
        <v>0</v>
      </c>
      <c r="F440" s="138">
        <v>0</v>
      </c>
    </row>
    <row r="441" s="114" customFormat="1" ht="28.05" hidden="1" customHeight="1" spans="1:6">
      <c r="A441" s="114">
        <f t="shared" si="27"/>
        <v>7</v>
      </c>
      <c r="B441" s="142">
        <v>2060199</v>
      </c>
      <c r="C441" s="143" t="s">
        <v>343</v>
      </c>
      <c r="D441" s="143"/>
      <c r="E441" s="141">
        <f t="shared" si="28"/>
        <v>0</v>
      </c>
      <c r="F441" s="138">
        <v>0</v>
      </c>
    </row>
    <row r="442" s="114" customFormat="1" ht="28.05" hidden="1" customHeight="1" spans="1:6">
      <c r="A442" s="114">
        <f t="shared" si="27"/>
        <v>5</v>
      </c>
      <c r="B442" s="142">
        <v>20602</v>
      </c>
      <c r="C442" s="143" t="s">
        <v>344</v>
      </c>
      <c r="D442" s="143"/>
      <c r="E442" s="141">
        <f t="shared" si="28"/>
        <v>0</v>
      </c>
      <c r="F442" s="145">
        <v>0</v>
      </c>
    </row>
    <row r="443" s="114" customFormat="1" ht="28.05" hidden="1" customHeight="1" spans="1:6">
      <c r="A443" s="114">
        <f t="shared" si="27"/>
        <v>7</v>
      </c>
      <c r="B443" s="142">
        <v>2060201</v>
      </c>
      <c r="C443" s="143" t="s">
        <v>345</v>
      </c>
      <c r="D443" s="143"/>
      <c r="E443" s="141">
        <f t="shared" si="28"/>
        <v>0</v>
      </c>
      <c r="F443" s="138">
        <v>0</v>
      </c>
    </row>
    <row r="444" s="114" customFormat="1" ht="28.05" hidden="1" customHeight="1" spans="1:6">
      <c r="A444" s="114">
        <f t="shared" si="27"/>
        <v>7</v>
      </c>
      <c r="B444" s="142">
        <v>2060203</v>
      </c>
      <c r="C444" s="143" t="s">
        <v>346</v>
      </c>
      <c r="D444" s="143"/>
      <c r="E444" s="141">
        <f t="shared" si="28"/>
        <v>0</v>
      </c>
      <c r="F444" s="138">
        <v>0</v>
      </c>
    </row>
    <row r="445" s="114" customFormat="1" ht="28.05" hidden="1" customHeight="1" spans="1:6">
      <c r="A445" s="114">
        <f t="shared" si="27"/>
        <v>7</v>
      </c>
      <c r="B445" s="142">
        <v>2060204</v>
      </c>
      <c r="C445" s="143" t="s">
        <v>347</v>
      </c>
      <c r="D445" s="143"/>
      <c r="E445" s="141">
        <f t="shared" si="28"/>
        <v>0</v>
      </c>
      <c r="F445" s="138">
        <v>0</v>
      </c>
    </row>
    <row r="446" s="114" customFormat="1" ht="28.05" hidden="1" customHeight="1" spans="1:6">
      <c r="A446" s="114">
        <f t="shared" si="27"/>
        <v>7</v>
      </c>
      <c r="B446" s="142">
        <v>2060205</v>
      </c>
      <c r="C446" s="143" t="s">
        <v>348</v>
      </c>
      <c r="D446" s="143"/>
      <c r="E446" s="141">
        <f t="shared" si="28"/>
        <v>0</v>
      </c>
      <c r="F446" s="138">
        <v>0</v>
      </c>
    </row>
    <row r="447" s="114" customFormat="1" ht="28.05" hidden="1" customHeight="1" spans="1:6">
      <c r="A447" s="114">
        <f t="shared" si="27"/>
        <v>7</v>
      </c>
      <c r="B447" s="142">
        <v>2060206</v>
      </c>
      <c r="C447" s="143" t="s">
        <v>349</v>
      </c>
      <c r="D447" s="143"/>
      <c r="E447" s="141">
        <f t="shared" si="28"/>
        <v>0</v>
      </c>
      <c r="F447" s="138">
        <v>0</v>
      </c>
    </row>
    <row r="448" s="114" customFormat="1" ht="28.05" hidden="1" customHeight="1" spans="1:6">
      <c r="A448" s="114">
        <f t="shared" si="27"/>
        <v>7</v>
      </c>
      <c r="B448" s="142">
        <v>2060207</v>
      </c>
      <c r="C448" s="143" t="s">
        <v>350</v>
      </c>
      <c r="D448" s="143"/>
      <c r="E448" s="141">
        <f t="shared" si="28"/>
        <v>0</v>
      </c>
      <c r="F448" s="138">
        <v>0</v>
      </c>
    </row>
    <row r="449" s="114" customFormat="1" ht="28.05" hidden="1" customHeight="1" spans="1:6">
      <c r="A449" s="114">
        <f t="shared" si="27"/>
        <v>7</v>
      </c>
      <c r="B449" s="142">
        <v>2060208</v>
      </c>
      <c r="C449" s="143" t="s">
        <v>351</v>
      </c>
      <c r="D449" s="143"/>
      <c r="E449" s="141">
        <f t="shared" si="28"/>
        <v>0</v>
      </c>
      <c r="F449" s="138">
        <v>0</v>
      </c>
    </row>
    <row r="450" s="114" customFormat="1" ht="28.05" hidden="1" customHeight="1" spans="1:6">
      <c r="A450" s="114">
        <f t="shared" si="27"/>
        <v>7</v>
      </c>
      <c r="B450" s="142">
        <v>2060299</v>
      </c>
      <c r="C450" s="143" t="s">
        <v>352</v>
      </c>
      <c r="D450" s="143"/>
      <c r="E450" s="141">
        <f t="shared" si="28"/>
        <v>0</v>
      </c>
      <c r="F450" s="138">
        <v>0</v>
      </c>
    </row>
    <row r="451" s="114" customFormat="1" ht="28.05" hidden="1" customHeight="1" spans="1:6">
      <c r="A451" s="114">
        <f t="shared" si="27"/>
        <v>5</v>
      </c>
      <c r="B451" s="142">
        <v>20603</v>
      </c>
      <c r="C451" s="143" t="s">
        <v>353</v>
      </c>
      <c r="D451" s="143"/>
      <c r="E451" s="141">
        <f t="shared" si="28"/>
        <v>0</v>
      </c>
      <c r="F451" s="145">
        <v>0</v>
      </c>
    </row>
    <row r="452" s="114" customFormat="1" ht="28.05" hidden="1" customHeight="1" spans="1:6">
      <c r="A452" s="114">
        <f t="shared" si="27"/>
        <v>7</v>
      </c>
      <c r="B452" s="142">
        <v>2060301</v>
      </c>
      <c r="C452" s="143" t="s">
        <v>345</v>
      </c>
      <c r="D452" s="143"/>
      <c r="E452" s="141">
        <f t="shared" si="28"/>
        <v>0</v>
      </c>
      <c r="F452" s="138">
        <v>0</v>
      </c>
    </row>
    <row r="453" s="114" customFormat="1" ht="28.05" hidden="1" customHeight="1" spans="1:6">
      <c r="A453" s="114">
        <f t="shared" si="27"/>
        <v>7</v>
      </c>
      <c r="B453" s="142">
        <v>2060302</v>
      </c>
      <c r="C453" s="143" t="s">
        <v>354</v>
      </c>
      <c r="D453" s="143"/>
      <c r="E453" s="141">
        <f t="shared" si="28"/>
        <v>0</v>
      </c>
      <c r="F453" s="138">
        <v>0</v>
      </c>
    </row>
    <row r="454" s="114" customFormat="1" ht="28.05" hidden="1" customHeight="1" spans="1:6">
      <c r="A454" s="114">
        <f t="shared" si="27"/>
        <v>7</v>
      </c>
      <c r="B454" s="142">
        <v>2060303</v>
      </c>
      <c r="C454" s="143" t="s">
        <v>355</v>
      </c>
      <c r="D454" s="143"/>
      <c r="E454" s="141">
        <f t="shared" si="28"/>
        <v>0</v>
      </c>
      <c r="F454" s="138">
        <v>0</v>
      </c>
    </row>
    <row r="455" s="114" customFormat="1" ht="28.05" hidden="1" customHeight="1" spans="1:6">
      <c r="A455" s="114">
        <f t="shared" ref="A455:A518" si="29">LEN(B455)</f>
        <v>7</v>
      </c>
      <c r="B455" s="142">
        <v>2060304</v>
      </c>
      <c r="C455" s="143" t="s">
        <v>356</v>
      </c>
      <c r="D455" s="143"/>
      <c r="E455" s="141">
        <f t="shared" ref="E455:E518" si="30">F455/10000</f>
        <v>0</v>
      </c>
      <c r="F455" s="138">
        <v>0</v>
      </c>
    </row>
    <row r="456" s="114" customFormat="1" ht="28.05" hidden="1" customHeight="1" spans="1:6">
      <c r="A456" s="114">
        <f t="shared" si="29"/>
        <v>7</v>
      </c>
      <c r="B456" s="142">
        <v>2060399</v>
      </c>
      <c r="C456" s="143" t="s">
        <v>357</v>
      </c>
      <c r="D456" s="143"/>
      <c r="E456" s="141">
        <f t="shared" si="30"/>
        <v>0</v>
      </c>
      <c r="F456" s="138">
        <v>0</v>
      </c>
    </row>
    <row r="457" s="114" customFormat="1" ht="28.05" hidden="1" customHeight="1" spans="1:6">
      <c r="A457" s="114">
        <f t="shared" si="29"/>
        <v>5</v>
      </c>
      <c r="B457" s="142">
        <v>20604</v>
      </c>
      <c r="C457" s="143" t="s">
        <v>358</v>
      </c>
      <c r="D457" s="143"/>
      <c r="E457" s="141">
        <f t="shared" si="30"/>
        <v>0</v>
      </c>
      <c r="F457" s="145">
        <v>0</v>
      </c>
    </row>
    <row r="458" s="114" customFormat="1" ht="28.05" hidden="1" customHeight="1" spans="1:6">
      <c r="A458" s="114">
        <f t="shared" si="29"/>
        <v>7</v>
      </c>
      <c r="B458" s="142">
        <v>2060401</v>
      </c>
      <c r="C458" s="143" t="s">
        <v>345</v>
      </c>
      <c r="D458" s="143"/>
      <c r="E458" s="141">
        <f t="shared" si="30"/>
        <v>0</v>
      </c>
      <c r="F458" s="138">
        <v>0</v>
      </c>
    </row>
    <row r="459" s="114" customFormat="1" ht="28.05" hidden="1" customHeight="1" spans="1:6">
      <c r="A459" s="114">
        <f t="shared" si="29"/>
        <v>7</v>
      </c>
      <c r="B459" s="142">
        <v>2060404</v>
      </c>
      <c r="C459" s="143" t="s">
        <v>359</v>
      </c>
      <c r="D459" s="143"/>
      <c r="E459" s="141">
        <f t="shared" si="30"/>
        <v>0</v>
      </c>
      <c r="F459" s="138">
        <v>0</v>
      </c>
    </row>
    <row r="460" s="114" customFormat="1" ht="28.05" hidden="1" customHeight="1" spans="1:6">
      <c r="A460" s="114">
        <f t="shared" si="29"/>
        <v>7</v>
      </c>
      <c r="B460" s="142">
        <v>2060405</v>
      </c>
      <c r="C460" s="143" t="s">
        <v>360</v>
      </c>
      <c r="D460" s="143"/>
      <c r="E460" s="141">
        <f t="shared" si="30"/>
        <v>0</v>
      </c>
      <c r="F460" s="138">
        <v>0</v>
      </c>
    </row>
    <row r="461" s="114" customFormat="1" ht="28.05" hidden="1" customHeight="1" spans="1:6">
      <c r="A461" s="114">
        <f t="shared" si="29"/>
        <v>7</v>
      </c>
      <c r="B461" s="142">
        <v>2060499</v>
      </c>
      <c r="C461" s="143" t="s">
        <v>361</v>
      </c>
      <c r="D461" s="143"/>
      <c r="E461" s="141">
        <f t="shared" si="30"/>
        <v>0</v>
      </c>
      <c r="F461" s="138">
        <v>0</v>
      </c>
    </row>
    <row r="462" s="114" customFormat="1" ht="25" customHeight="1" spans="1:6">
      <c r="A462" s="114">
        <f t="shared" si="29"/>
        <v>5</v>
      </c>
      <c r="B462" s="142">
        <v>20605</v>
      </c>
      <c r="C462" s="143" t="s">
        <v>362</v>
      </c>
      <c r="D462" s="144">
        <f t="shared" ref="D462:D464" si="31">_wpsfn.ROUNDBANK(E462,2)</f>
        <v>649.53</v>
      </c>
      <c r="E462" s="141">
        <f t="shared" si="30"/>
        <v>649.527942</v>
      </c>
      <c r="F462" s="145">
        <v>6495279.42</v>
      </c>
    </row>
    <row r="463" s="114" customFormat="1" ht="25" customHeight="1" spans="1:6">
      <c r="A463" s="114">
        <f t="shared" si="29"/>
        <v>7</v>
      </c>
      <c r="B463" s="142">
        <v>2060501</v>
      </c>
      <c r="C463" s="143" t="s">
        <v>345</v>
      </c>
      <c r="D463" s="144">
        <f t="shared" si="31"/>
        <v>454.53</v>
      </c>
      <c r="E463" s="141">
        <f t="shared" si="30"/>
        <v>454.527942</v>
      </c>
      <c r="F463" s="138">
        <v>4545279.42</v>
      </c>
    </row>
    <row r="464" s="114" customFormat="1" ht="25" customHeight="1" spans="1:6">
      <c r="A464" s="114">
        <f t="shared" si="29"/>
        <v>7</v>
      </c>
      <c r="B464" s="142">
        <v>2060502</v>
      </c>
      <c r="C464" s="143" t="s">
        <v>363</v>
      </c>
      <c r="D464" s="144">
        <f t="shared" si="31"/>
        <v>195</v>
      </c>
      <c r="E464" s="141">
        <f t="shared" si="30"/>
        <v>195</v>
      </c>
      <c r="F464" s="138">
        <v>1950000</v>
      </c>
    </row>
    <row r="465" s="114" customFormat="1" ht="28.05" hidden="1" customHeight="1" spans="1:6">
      <c r="A465" s="114">
        <f t="shared" si="29"/>
        <v>7</v>
      </c>
      <c r="B465" s="142">
        <v>2060503</v>
      </c>
      <c r="C465" s="143" t="s">
        <v>364</v>
      </c>
      <c r="D465" s="143"/>
      <c r="E465" s="141">
        <f t="shared" si="30"/>
        <v>0</v>
      </c>
      <c r="F465" s="138">
        <v>0</v>
      </c>
    </row>
    <row r="466" s="114" customFormat="1" ht="28.05" hidden="1" customHeight="1" spans="1:6">
      <c r="A466" s="114">
        <f t="shared" si="29"/>
        <v>7</v>
      </c>
      <c r="B466" s="142">
        <v>2060599</v>
      </c>
      <c r="C466" s="143" t="s">
        <v>365</v>
      </c>
      <c r="D466" s="143"/>
      <c r="E466" s="141">
        <f t="shared" si="30"/>
        <v>0</v>
      </c>
      <c r="F466" s="138">
        <v>0</v>
      </c>
    </row>
    <row r="467" s="114" customFormat="1" ht="28.05" hidden="1" customHeight="1" spans="1:6">
      <c r="A467" s="114">
        <f t="shared" si="29"/>
        <v>5</v>
      </c>
      <c r="B467" s="142">
        <v>20606</v>
      </c>
      <c r="C467" s="143" t="s">
        <v>366</v>
      </c>
      <c r="D467" s="143"/>
      <c r="E467" s="141">
        <f t="shared" si="30"/>
        <v>0</v>
      </c>
      <c r="F467" s="145">
        <v>0</v>
      </c>
    </row>
    <row r="468" s="114" customFormat="1" ht="28.05" hidden="1" customHeight="1" spans="1:6">
      <c r="A468" s="114">
        <f t="shared" si="29"/>
        <v>7</v>
      </c>
      <c r="B468" s="142">
        <v>2060601</v>
      </c>
      <c r="C468" s="143" t="s">
        <v>367</v>
      </c>
      <c r="D468" s="143"/>
      <c r="E468" s="141">
        <f t="shared" si="30"/>
        <v>0</v>
      </c>
      <c r="F468" s="138">
        <v>0</v>
      </c>
    </row>
    <row r="469" s="114" customFormat="1" ht="28.05" hidden="1" customHeight="1" spans="1:6">
      <c r="A469" s="114">
        <f t="shared" si="29"/>
        <v>7</v>
      </c>
      <c r="B469" s="142">
        <v>2060602</v>
      </c>
      <c r="C469" s="143" t="s">
        <v>368</v>
      </c>
      <c r="D469" s="143"/>
      <c r="E469" s="141">
        <f t="shared" si="30"/>
        <v>0</v>
      </c>
      <c r="F469" s="138">
        <v>0</v>
      </c>
    </row>
    <row r="470" s="114" customFormat="1" ht="28.05" hidden="1" customHeight="1" spans="1:6">
      <c r="A470" s="114">
        <f t="shared" si="29"/>
        <v>7</v>
      </c>
      <c r="B470" s="142">
        <v>2060603</v>
      </c>
      <c r="C470" s="143" t="s">
        <v>369</v>
      </c>
      <c r="D470" s="143"/>
      <c r="E470" s="141">
        <f t="shared" si="30"/>
        <v>0</v>
      </c>
      <c r="F470" s="138">
        <v>0</v>
      </c>
    </row>
    <row r="471" s="114" customFormat="1" ht="28.05" hidden="1" customHeight="1" spans="1:6">
      <c r="A471" s="114">
        <f t="shared" si="29"/>
        <v>7</v>
      </c>
      <c r="B471" s="142">
        <v>2060699</v>
      </c>
      <c r="C471" s="143" t="s">
        <v>370</v>
      </c>
      <c r="D471" s="143"/>
      <c r="E471" s="141">
        <f t="shared" si="30"/>
        <v>0</v>
      </c>
      <c r="F471" s="138">
        <v>0</v>
      </c>
    </row>
    <row r="472" s="114" customFormat="1" ht="28.05" hidden="1" customHeight="1" spans="1:6">
      <c r="A472" s="114">
        <f t="shared" si="29"/>
        <v>5</v>
      </c>
      <c r="B472" s="142">
        <v>20607</v>
      </c>
      <c r="C472" s="143" t="s">
        <v>371</v>
      </c>
      <c r="D472" s="143"/>
      <c r="E472" s="141">
        <f t="shared" si="30"/>
        <v>0</v>
      </c>
      <c r="F472" s="145">
        <v>0</v>
      </c>
    </row>
    <row r="473" s="114" customFormat="1" ht="28.05" hidden="1" customHeight="1" spans="1:6">
      <c r="A473" s="114">
        <f t="shared" si="29"/>
        <v>7</v>
      </c>
      <c r="B473" s="142">
        <v>2060701</v>
      </c>
      <c r="C473" s="143" t="s">
        <v>345</v>
      </c>
      <c r="D473" s="143"/>
      <c r="E473" s="141">
        <f t="shared" si="30"/>
        <v>0</v>
      </c>
      <c r="F473" s="138">
        <v>0</v>
      </c>
    </row>
    <row r="474" s="114" customFormat="1" ht="28.05" hidden="1" customHeight="1" spans="1:6">
      <c r="A474" s="114">
        <f t="shared" si="29"/>
        <v>7</v>
      </c>
      <c r="B474" s="142">
        <v>2060702</v>
      </c>
      <c r="C474" s="143" t="s">
        <v>372</v>
      </c>
      <c r="D474" s="143"/>
      <c r="E474" s="141">
        <f t="shared" si="30"/>
        <v>0</v>
      </c>
      <c r="F474" s="138">
        <v>0</v>
      </c>
    </row>
    <row r="475" s="114" customFormat="1" ht="28.05" hidden="1" customHeight="1" spans="1:6">
      <c r="A475" s="114">
        <f t="shared" si="29"/>
        <v>7</v>
      </c>
      <c r="B475" s="142">
        <v>2060703</v>
      </c>
      <c r="C475" s="143" t="s">
        <v>373</v>
      </c>
      <c r="D475" s="143"/>
      <c r="E475" s="141">
        <f t="shared" si="30"/>
        <v>0</v>
      </c>
      <c r="F475" s="138">
        <v>0</v>
      </c>
    </row>
    <row r="476" s="114" customFormat="1" ht="28.05" hidden="1" customHeight="1" spans="1:6">
      <c r="A476" s="114">
        <f t="shared" si="29"/>
        <v>7</v>
      </c>
      <c r="B476" s="142">
        <v>2060704</v>
      </c>
      <c r="C476" s="143" t="s">
        <v>374</v>
      </c>
      <c r="D476" s="143"/>
      <c r="E476" s="141">
        <f t="shared" si="30"/>
        <v>0</v>
      </c>
      <c r="F476" s="138">
        <v>0</v>
      </c>
    </row>
    <row r="477" s="114" customFormat="1" ht="28.05" hidden="1" customHeight="1" spans="1:6">
      <c r="A477" s="114">
        <f t="shared" si="29"/>
        <v>7</v>
      </c>
      <c r="B477" s="142">
        <v>2060705</v>
      </c>
      <c r="C477" s="143" t="s">
        <v>375</v>
      </c>
      <c r="D477" s="143"/>
      <c r="E477" s="141">
        <f t="shared" si="30"/>
        <v>0</v>
      </c>
      <c r="F477" s="138">
        <v>0</v>
      </c>
    </row>
    <row r="478" s="114" customFormat="1" ht="28.05" hidden="1" customHeight="1" spans="1:6">
      <c r="A478" s="114">
        <f t="shared" si="29"/>
        <v>7</v>
      </c>
      <c r="B478" s="142">
        <v>2060799</v>
      </c>
      <c r="C478" s="143" t="s">
        <v>376</v>
      </c>
      <c r="D478" s="143"/>
      <c r="E478" s="141">
        <f t="shared" si="30"/>
        <v>0</v>
      </c>
      <c r="F478" s="138">
        <v>0</v>
      </c>
    </row>
    <row r="479" s="114" customFormat="1" ht="28.05" hidden="1" customHeight="1" spans="1:6">
      <c r="A479" s="114">
        <f t="shared" si="29"/>
        <v>5</v>
      </c>
      <c r="B479" s="142">
        <v>20608</v>
      </c>
      <c r="C479" s="143" t="s">
        <v>377</v>
      </c>
      <c r="D479" s="143"/>
      <c r="E479" s="141">
        <f t="shared" si="30"/>
        <v>0</v>
      </c>
      <c r="F479" s="145">
        <v>0</v>
      </c>
    </row>
    <row r="480" s="114" customFormat="1" ht="28.05" hidden="1" customHeight="1" spans="1:6">
      <c r="A480" s="114">
        <f t="shared" si="29"/>
        <v>7</v>
      </c>
      <c r="B480" s="142">
        <v>2060801</v>
      </c>
      <c r="C480" s="143" t="s">
        <v>378</v>
      </c>
      <c r="D480" s="143"/>
      <c r="E480" s="141">
        <f t="shared" si="30"/>
        <v>0</v>
      </c>
      <c r="F480" s="138">
        <v>0</v>
      </c>
    </row>
    <row r="481" s="114" customFormat="1" ht="28.05" hidden="1" customHeight="1" spans="1:6">
      <c r="A481" s="114">
        <f t="shared" si="29"/>
        <v>7</v>
      </c>
      <c r="B481" s="142">
        <v>2060802</v>
      </c>
      <c r="C481" s="143" t="s">
        <v>379</v>
      </c>
      <c r="D481" s="143"/>
      <c r="E481" s="141">
        <f t="shared" si="30"/>
        <v>0</v>
      </c>
      <c r="F481" s="138">
        <v>0</v>
      </c>
    </row>
    <row r="482" s="114" customFormat="1" ht="28.05" hidden="1" customHeight="1" spans="1:6">
      <c r="A482" s="114">
        <f t="shared" si="29"/>
        <v>7</v>
      </c>
      <c r="B482" s="142">
        <v>2060899</v>
      </c>
      <c r="C482" s="143" t="s">
        <v>380</v>
      </c>
      <c r="D482" s="143"/>
      <c r="E482" s="141">
        <f t="shared" si="30"/>
        <v>0</v>
      </c>
      <c r="F482" s="138">
        <v>0</v>
      </c>
    </row>
    <row r="483" s="114" customFormat="1" ht="28.05" hidden="1" customHeight="1" spans="1:6">
      <c r="A483" s="114">
        <f t="shared" si="29"/>
        <v>5</v>
      </c>
      <c r="B483" s="142">
        <v>20609</v>
      </c>
      <c r="C483" s="143" t="s">
        <v>381</v>
      </c>
      <c r="D483" s="143"/>
      <c r="E483" s="141">
        <f t="shared" si="30"/>
        <v>0</v>
      </c>
      <c r="F483" s="145">
        <v>0</v>
      </c>
    </row>
    <row r="484" s="114" customFormat="1" ht="28.05" hidden="1" customHeight="1" spans="1:6">
      <c r="A484" s="114">
        <f t="shared" si="29"/>
        <v>7</v>
      </c>
      <c r="B484" s="142">
        <v>2060901</v>
      </c>
      <c r="C484" s="143" t="s">
        <v>382</v>
      </c>
      <c r="D484" s="143"/>
      <c r="E484" s="141">
        <f t="shared" si="30"/>
        <v>0</v>
      </c>
      <c r="F484" s="138">
        <v>0</v>
      </c>
    </row>
    <row r="485" s="114" customFormat="1" ht="28.05" hidden="1" customHeight="1" spans="1:6">
      <c r="A485" s="114">
        <f t="shared" si="29"/>
        <v>7</v>
      </c>
      <c r="B485" s="142">
        <v>2060902</v>
      </c>
      <c r="C485" s="143" t="s">
        <v>383</v>
      </c>
      <c r="D485" s="143"/>
      <c r="E485" s="141">
        <f t="shared" si="30"/>
        <v>0</v>
      </c>
      <c r="F485" s="138">
        <v>0</v>
      </c>
    </row>
    <row r="486" s="114" customFormat="1" ht="28.05" hidden="1" customHeight="1" spans="1:6">
      <c r="A486" s="114">
        <f t="shared" si="29"/>
        <v>7</v>
      </c>
      <c r="B486" s="142">
        <v>2060999</v>
      </c>
      <c r="C486" s="143" t="s">
        <v>384</v>
      </c>
      <c r="D486" s="143"/>
      <c r="E486" s="141">
        <f t="shared" si="30"/>
        <v>0</v>
      </c>
      <c r="F486" s="138">
        <v>0</v>
      </c>
    </row>
    <row r="487" s="114" customFormat="1" ht="28.05" hidden="1" customHeight="1" spans="1:6">
      <c r="A487" s="114">
        <f t="shared" si="29"/>
        <v>5</v>
      </c>
      <c r="B487" s="142">
        <v>20610</v>
      </c>
      <c r="C487" s="143" t="s">
        <v>385</v>
      </c>
      <c r="D487" s="143"/>
      <c r="E487" s="141">
        <f t="shared" si="30"/>
        <v>0</v>
      </c>
      <c r="F487" s="145">
        <v>0</v>
      </c>
    </row>
    <row r="488" s="114" customFormat="1" ht="28.05" hidden="1" customHeight="1" spans="1:6">
      <c r="A488" s="114">
        <f t="shared" si="29"/>
        <v>7</v>
      </c>
      <c r="B488" s="142">
        <v>2061001</v>
      </c>
      <c r="C488" s="143" t="s">
        <v>386</v>
      </c>
      <c r="D488" s="143"/>
      <c r="E488" s="141">
        <f t="shared" si="30"/>
        <v>0</v>
      </c>
      <c r="F488" s="138">
        <v>0</v>
      </c>
    </row>
    <row r="489" s="114" customFormat="1" ht="28.05" hidden="1" customHeight="1" spans="1:6">
      <c r="A489" s="114">
        <f t="shared" si="29"/>
        <v>7</v>
      </c>
      <c r="B489" s="142">
        <v>2061002</v>
      </c>
      <c r="C489" s="143" t="s">
        <v>387</v>
      </c>
      <c r="D489" s="143"/>
      <c r="E489" s="141">
        <f t="shared" si="30"/>
        <v>0</v>
      </c>
      <c r="F489" s="138">
        <v>0</v>
      </c>
    </row>
    <row r="490" s="114" customFormat="1" ht="28.05" hidden="1" customHeight="1" spans="1:6">
      <c r="A490" s="114">
        <f t="shared" si="29"/>
        <v>7</v>
      </c>
      <c r="B490" s="142">
        <v>2061003</v>
      </c>
      <c r="C490" s="143" t="s">
        <v>388</v>
      </c>
      <c r="D490" s="143"/>
      <c r="E490" s="141">
        <f t="shared" si="30"/>
        <v>0</v>
      </c>
      <c r="F490" s="138">
        <v>0</v>
      </c>
    </row>
    <row r="491" s="114" customFormat="1" ht="28.05" hidden="1" customHeight="1" spans="1:6">
      <c r="A491" s="114">
        <f t="shared" si="29"/>
        <v>7</v>
      </c>
      <c r="B491" s="142">
        <v>2061004</v>
      </c>
      <c r="C491" s="143" t="s">
        <v>389</v>
      </c>
      <c r="D491" s="143"/>
      <c r="E491" s="141">
        <f t="shared" si="30"/>
        <v>0</v>
      </c>
      <c r="F491" s="138">
        <v>0</v>
      </c>
    </row>
    <row r="492" s="114" customFormat="1" ht="28.05" hidden="1" customHeight="1" spans="1:6">
      <c r="A492" s="114">
        <f t="shared" si="29"/>
        <v>7</v>
      </c>
      <c r="B492" s="142">
        <v>2061005</v>
      </c>
      <c r="C492" s="143" t="s">
        <v>390</v>
      </c>
      <c r="D492" s="143"/>
      <c r="E492" s="141">
        <f t="shared" si="30"/>
        <v>0</v>
      </c>
      <c r="F492" s="138">
        <v>0</v>
      </c>
    </row>
    <row r="493" s="114" customFormat="1" ht="28.05" hidden="1" customHeight="1" spans="1:6">
      <c r="A493" s="114">
        <f t="shared" si="29"/>
        <v>7</v>
      </c>
      <c r="B493" s="142">
        <v>2061099</v>
      </c>
      <c r="C493" s="143" t="s">
        <v>391</v>
      </c>
      <c r="D493" s="143"/>
      <c r="E493" s="141">
        <f t="shared" si="30"/>
        <v>0</v>
      </c>
      <c r="F493" s="138">
        <v>0</v>
      </c>
    </row>
    <row r="494" s="114" customFormat="1" ht="28.05" hidden="1" customHeight="1" spans="1:6">
      <c r="A494" s="114">
        <f t="shared" si="29"/>
        <v>5</v>
      </c>
      <c r="B494" s="142">
        <v>20699</v>
      </c>
      <c r="C494" s="143" t="s">
        <v>392</v>
      </c>
      <c r="D494" s="143"/>
      <c r="E494" s="141">
        <f t="shared" si="30"/>
        <v>0</v>
      </c>
      <c r="F494" s="145">
        <v>0</v>
      </c>
    </row>
    <row r="495" s="114" customFormat="1" ht="28.05" hidden="1" customHeight="1" spans="1:6">
      <c r="A495" s="114">
        <f t="shared" si="29"/>
        <v>7</v>
      </c>
      <c r="B495" s="142">
        <v>2069901</v>
      </c>
      <c r="C495" s="143" t="s">
        <v>393</v>
      </c>
      <c r="D495" s="143"/>
      <c r="E495" s="141">
        <f t="shared" si="30"/>
        <v>0</v>
      </c>
      <c r="F495" s="138">
        <v>0</v>
      </c>
    </row>
    <row r="496" s="114" customFormat="1" ht="28.05" hidden="1" customHeight="1" spans="1:6">
      <c r="A496" s="114">
        <f t="shared" si="29"/>
        <v>7</v>
      </c>
      <c r="B496" s="142">
        <v>2069902</v>
      </c>
      <c r="C496" s="143" t="s">
        <v>394</v>
      </c>
      <c r="D496" s="143"/>
      <c r="E496" s="141">
        <f t="shared" si="30"/>
        <v>0</v>
      </c>
      <c r="F496" s="138">
        <v>0</v>
      </c>
    </row>
    <row r="497" s="114" customFormat="1" ht="28.05" hidden="1" customHeight="1" spans="1:6">
      <c r="A497" s="114">
        <f t="shared" si="29"/>
        <v>7</v>
      </c>
      <c r="B497" s="142">
        <v>2069903</v>
      </c>
      <c r="C497" s="143" t="s">
        <v>395</v>
      </c>
      <c r="D497" s="143"/>
      <c r="E497" s="141">
        <f t="shared" si="30"/>
        <v>0</v>
      </c>
      <c r="F497" s="138">
        <v>0</v>
      </c>
    </row>
    <row r="498" s="114" customFormat="1" ht="28.05" hidden="1" customHeight="1" spans="1:6">
      <c r="A498" s="114">
        <f t="shared" si="29"/>
        <v>7</v>
      </c>
      <c r="B498" s="142">
        <v>2069999</v>
      </c>
      <c r="C498" s="143" t="s">
        <v>396</v>
      </c>
      <c r="D498" s="143"/>
      <c r="E498" s="141">
        <f t="shared" si="30"/>
        <v>0</v>
      </c>
      <c r="F498" s="138">
        <v>0</v>
      </c>
    </row>
    <row r="499" s="114" customFormat="1" ht="25" customHeight="1" spans="1:6">
      <c r="A499" s="114">
        <f t="shared" si="29"/>
        <v>3</v>
      </c>
      <c r="B499" s="139">
        <v>207</v>
      </c>
      <c r="C499" s="140" t="s">
        <v>397</v>
      </c>
      <c r="D499" s="136">
        <f t="shared" ref="D499:D502" si="32">_wpsfn.ROUNDBANK(E499,2)</f>
        <v>1900.56</v>
      </c>
      <c r="E499" s="141">
        <f t="shared" si="30"/>
        <v>1900.55952</v>
      </c>
      <c r="F499" s="138">
        <v>19005595.2</v>
      </c>
    </row>
    <row r="500" s="114" customFormat="1" ht="25" customHeight="1" spans="1:6">
      <c r="A500" s="114">
        <f t="shared" si="29"/>
        <v>5</v>
      </c>
      <c r="B500" s="142">
        <v>20701</v>
      </c>
      <c r="C500" s="143" t="s">
        <v>398</v>
      </c>
      <c r="D500" s="144">
        <f t="shared" si="32"/>
        <v>1239.09</v>
      </c>
      <c r="E500" s="141">
        <f t="shared" si="30"/>
        <v>1239.093128</v>
      </c>
      <c r="F500" s="145">
        <v>12390931.28</v>
      </c>
    </row>
    <row r="501" s="114" customFormat="1" ht="25" customHeight="1" spans="1:6">
      <c r="A501" s="114">
        <f t="shared" si="29"/>
        <v>7</v>
      </c>
      <c r="B501" s="142">
        <v>2070101</v>
      </c>
      <c r="C501" s="143" t="s">
        <v>65</v>
      </c>
      <c r="D501" s="144">
        <f t="shared" si="32"/>
        <v>346.18</v>
      </c>
      <c r="E501" s="141">
        <f t="shared" si="30"/>
        <v>346.18094</v>
      </c>
      <c r="F501" s="138">
        <v>3461809.4</v>
      </c>
    </row>
    <row r="502" s="114" customFormat="1" ht="28.05" customHeight="1" spans="1:6">
      <c r="A502" s="114">
        <f t="shared" si="29"/>
        <v>7</v>
      </c>
      <c r="B502" s="142">
        <v>2070102</v>
      </c>
      <c r="C502" s="143" t="s">
        <v>66</v>
      </c>
      <c r="D502" s="144">
        <f t="shared" si="32"/>
        <v>74.1</v>
      </c>
      <c r="E502" s="141">
        <f t="shared" si="30"/>
        <v>74.1</v>
      </c>
      <c r="F502" s="138">
        <v>741000</v>
      </c>
    </row>
    <row r="503" s="114" customFormat="1" ht="28.05" hidden="1" customHeight="1" spans="1:6">
      <c r="A503" s="114">
        <f t="shared" si="29"/>
        <v>7</v>
      </c>
      <c r="B503" s="142">
        <v>2070103</v>
      </c>
      <c r="C503" s="143" t="s">
        <v>67</v>
      </c>
      <c r="D503" s="143"/>
      <c r="E503" s="141">
        <f t="shared" si="30"/>
        <v>0</v>
      </c>
      <c r="F503" s="138">
        <v>0</v>
      </c>
    </row>
    <row r="504" s="114" customFormat="1" ht="25" customHeight="1" spans="1:6">
      <c r="A504" s="114">
        <f t="shared" si="29"/>
        <v>7</v>
      </c>
      <c r="B504" s="142">
        <v>2070104</v>
      </c>
      <c r="C504" s="143" t="s">
        <v>399</v>
      </c>
      <c r="D504" s="144">
        <f>_wpsfn.ROUNDBANK(E504,2)</f>
        <v>2.5</v>
      </c>
      <c r="E504" s="141">
        <f t="shared" si="30"/>
        <v>2.5</v>
      </c>
      <c r="F504" s="138">
        <v>25000</v>
      </c>
    </row>
    <row r="505" s="114" customFormat="1" ht="28.05" hidden="1" customHeight="1" spans="1:6">
      <c r="A505" s="114">
        <f t="shared" si="29"/>
        <v>7</v>
      </c>
      <c r="B505" s="142">
        <v>2070105</v>
      </c>
      <c r="C505" s="143" t="s">
        <v>400</v>
      </c>
      <c r="D505" s="143"/>
      <c r="E505" s="141">
        <f t="shared" si="30"/>
        <v>0</v>
      </c>
      <c r="F505" s="138">
        <v>0</v>
      </c>
    </row>
    <row r="506" s="114" customFormat="1" ht="28.05" hidden="1" customHeight="1" spans="1:6">
      <c r="A506" s="114">
        <f t="shared" si="29"/>
        <v>7</v>
      </c>
      <c r="B506" s="142">
        <v>2070106</v>
      </c>
      <c r="C506" s="143" t="s">
        <v>401</v>
      </c>
      <c r="D506" s="143"/>
      <c r="E506" s="141">
        <f t="shared" si="30"/>
        <v>0</v>
      </c>
      <c r="F506" s="138">
        <v>0</v>
      </c>
    </row>
    <row r="507" s="114" customFormat="1" ht="28.05" hidden="1" customHeight="1" spans="1:6">
      <c r="A507" s="114">
        <f t="shared" si="29"/>
        <v>7</v>
      </c>
      <c r="B507" s="142">
        <v>2070107</v>
      </c>
      <c r="C507" s="143" t="s">
        <v>402</v>
      </c>
      <c r="D507" s="143"/>
      <c r="E507" s="141">
        <f t="shared" si="30"/>
        <v>0</v>
      </c>
      <c r="F507" s="138">
        <v>0</v>
      </c>
    </row>
    <row r="508" s="114" customFormat="1" ht="28.05" hidden="1" customHeight="1" spans="1:6">
      <c r="A508" s="114">
        <f t="shared" si="29"/>
        <v>7</v>
      </c>
      <c r="B508" s="142">
        <v>2070108</v>
      </c>
      <c r="C508" s="143" t="s">
        <v>403</v>
      </c>
      <c r="D508" s="143"/>
      <c r="E508" s="141">
        <f t="shared" si="30"/>
        <v>0</v>
      </c>
      <c r="F508" s="138">
        <v>0</v>
      </c>
    </row>
    <row r="509" s="114" customFormat="1" ht="25" customHeight="1" spans="1:6">
      <c r="A509" s="114">
        <f t="shared" si="29"/>
        <v>7</v>
      </c>
      <c r="B509" s="142">
        <v>2070109</v>
      </c>
      <c r="C509" s="143" t="s">
        <v>404</v>
      </c>
      <c r="D509" s="144">
        <f t="shared" ref="D509:D513" si="33">_wpsfn.ROUNDBANK(E509,2)</f>
        <v>7</v>
      </c>
      <c r="E509" s="141">
        <f t="shared" si="30"/>
        <v>7</v>
      </c>
      <c r="F509" s="138">
        <v>70000</v>
      </c>
    </row>
    <row r="510" s="114" customFormat="1" ht="28.05" hidden="1" customHeight="1" spans="1:6">
      <c r="A510" s="114">
        <f t="shared" si="29"/>
        <v>7</v>
      </c>
      <c r="B510" s="142">
        <v>2070110</v>
      </c>
      <c r="C510" s="143" t="s">
        <v>405</v>
      </c>
      <c r="D510" s="143"/>
      <c r="E510" s="141">
        <f t="shared" si="30"/>
        <v>0</v>
      </c>
      <c r="F510" s="138">
        <v>0</v>
      </c>
    </row>
    <row r="511" s="114" customFormat="1" ht="28.05" customHeight="1" spans="1:6">
      <c r="A511" s="114">
        <f t="shared" si="29"/>
        <v>7</v>
      </c>
      <c r="B511" s="142">
        <v>2070111</v>
      </c>
      <c r="C511" s="143" t="s">
        <v>406</v>
      </c>
      <c r="D511" s="144">
        <f t="shared" si="33"/>
        <v>1</v>
      </c>
      <c r="E511" s="141">
        <f t="shared" si="30"/>
        <v>1</v>
      </c>
      <c r="F511" s="138">
        <v>10000</v>
      </c>
    </row>
    <row r="512" s="114" customFormat="1" ht="28.05" hidden="1" customHeight="1" spans="1:6">
      <c r="A512" s="114">
        <f t="shared" si="29"/>
        <v>7</v>
      </c>
      <c r="B512" s="142">
        <v>2070112</v>
      </c>
      <c r="C512" s="143" t="s">
        <v>407</v>
      </c>
      <c r="D512" s="143"/>
      <c r="E512" s="141">
        <f t="shared" si="30"/>
        <v>0</v>
      </c>
      <c r="F512" s="138">
        <v>0</v>
      </c>
    </row>
    <row r="513" s="114" customFormat="1" ht="28.05" customHeight="1" spans="1:6">
      <c r="A513" s="114">
        <f t="shared" si="29"/>
        <v>7</v>
      </c>
      <c r="B513" s="142">
        <v>2070113</v>
      </c>
      <c r="C513" s="143" t="s">
        <v>408</v>
      </c>
      <c r="D513" s="144">
        <f t="shared" si="33"/>
        <v>2</v>
      </c>
      <c r="E513" s="141">
        <f t="shared" si="30"/>
        <v>2</v>
      </c>
      <c r="F513" s="138">
        <v>20000</v>
      </c>
    </row>
    <row r="514" s="114" customFormat="1" ht="28.05" hidden="1" customHeight="1" spans="1:6">
      <c r="A514" s="114">
        <f t="shared" si="29"/>
        <v>7</v>
      </c>
      <c r="B514" s="142">
        <v>2070114</v>
      </c>
      <c r="C514" s="143" t="s">
        <v>409</v>
      </c>
      <c r="D514" s="143"/>
      <c r="E514" s="141">
        <f t="shared" si="30"/>
        <v>0</v>
      </c>
      <c r="F514" s="138">
        <v>0</v>
      </c>
    </row>
    <row r="515" s="114" customFormat="1" ht="25" customHeight="1" spans="1:6">
      <c r="A515" s="114">
        <f t="shared" si="29"/>
        <v>7</v>
      </c>
      <c r="B515" s="142">
        <v>2070199</v>
      </c>
      <c r="C515" s="143" t="s">
        <v>410</v>
      </c>
      <c r="D515" s="144">
        <f t="shared" ref="D515:D520" si="34">_wpsfn.ROUNDBANK(E515,2)</f>
        <v>806.31</v>
      </c>
      <c r="E515" s="141">
        <f t="shared" si="30"/>
        <v>806.312188</v>
      </c>
      <c r="F515" s="138">
        <v>8063121.88</v>
      </c>
    </row>
    <row r="516" s="114" customFormat="1" ht="28.05" customHeight="1" spans="1:6">
      <c r="A516" s="114">
        <f t="shared" si="29"/>
        <v>5</v>
      </c>
      <c r="B516" s="142">
        <v>20702</v>
      </c>
      <c r="C516" s="143" t="s">
        <v>411</v>
      </c>
      <c r="D516" s="144">
        <f t="shared" si="34"/>
        <v>10</v>
      </c>
      <c r="E516" s="141">
        <f t="shared" si="30"/>
        <v>10</v>
      </c>
      <c r="F516" s="145">
        <v>100000</v>
      </c>
    </row>
    <row r="517" s="114" customFormat="1" ht="28.05" hidden="1" customHeight="1" spans="1:6">
      <c r="A517" s="114">
        <f t="shared" si="29"/>
        <v>7</v>
      </c>
      <c r="B517" s="142">
        <v>2070201</v>
      </c>
      <c r="C517" s="143" t="s">
        <v>65</v>
      </c>
      <c r="D517" s="143"/>
      <c r="E517" s="141">
        <f t="shared" si="30"/>
        <v>0</v>
      </c>
      <c r="F517" s="138">
        <v>0</v>
      </c>
    </row>
    <row r="518" s="114" customFormat="1" ht="28.05" hidden="1" customHeight="1" spans="1:6">
      <c r="A518" s="114">
        <f t="shared" si="29"/>
        <v>7</v>
      </c>
      <c r="B518" s="142">
        <v>2070202</v>
      </c>
      <c r="C518" s="143" t="s">
        <v>66</v>
      </c>
      <c r="D518" s="143"/>
      <c r="E518" s="141">
        <f t="shared" si="30"/>
        <v>0</v>
      </c>
      <c r="F518" s="138">
        <v>0</v>
      </c>
    </row>
    <row r="519" s="114" customFormat="1" ht="28.05" hidden="1" customHeight="1" spans="1:6">
      <c r="A519" s="114">
        <f t="shared" ref="A519:A570" si="35">LEN(B519)</f>
        <v>7</v>
      </c>
      <c r="B519" s="142">
        <v>2070203</v>
      </c>
      <c r="C519" s="143" t="s">
        <v>67</v>
      </c>
      <c r="D519" s="143"/>
      <c r="E519" s="141">
        <f t="shared" ref="E519:E582" si="36">F519/10000</f>
        <v>0</v>
      </c>
      <c r="F519" s="138">
        <v>0</v>
      </c>
    </row>
    <row r="520" s="114" customFormat="1" ht="28.05" customHeight="1" spans="1:6">
      <c r="A520" s="114">
        <f t="shared" si="35"/>
        <v>7</v>
      </c>
      <c r="B520" s="142">
        <v>2070204</v>
      </c>
      <c r="C520" s="143" t="s">
        <v>412</v>
      </c>
      <c r="D520" s="144">
        <f t="shared" si="34"/>
        <v>10</v>
      </c>
      <c r="E520" s="141">
        <f t="shared" si="36"/>
        <v>10</v>
      </c>
      <c r="F520" s="138">
        <v>100000</v>
      </c>
    </row>
    <row r="521" s="114" customFormat="1" ht="28.05" hidden="1" customHeight="1" spans="1:6">
      <c r="A521" s="114">
        <f t="shared" si="35"/>
        <v>7</v>
      </c>
      <c r="B521" s="142">
        <v>2070205</v>
      </c>
      <c r="C521" s="143" t="s">
        <v>413</v>
      </c>
      <c r="D521" s="143"/>
      <c r="E521" s="141">
        <f t="shared" si="36"/>
        <v>0</v>
      </c>
      <c r="F521" s="138">
        <v>0</v>
      </c>
    </row>
    <row r="522" s="114" customFormat="1" ht="28.05" hidden="1" customHeight="1" spans="1:6">
      <c r="A522" s="114">
        <f t="shared" si="35"/>
        <v>7</v>
      </c>
      <c r="B522" s="142">
        <v>2070206</v>
      </c>
      <c r="C522" s="143" t="s">
        <v>414</v>
      </c>
      <c r="D522" s="143"/>
      <c r="E522" s="141">
        <f t="shared" si="36"/>
        <v>0</v>
      </c>
      <c r="F522" s="138">
        <v>0</v>
      </c>
    </row>
    <row r="523" s="114" customFormat="1" ht="28.05" hidden="1" customHeight="1" spans="1:6">
      <c r="A523" s="114">
        <f t="shared" si="35"/>
        <v>7</v>
      </c>
      <c r="B523" s="142">
        <v>2070299</v>
      </c>
      <c r="C523" s="143" t="s">
        <v>415</v>
      </c>
      <c r="D523" s="143"/>
      <c r="E523" s="141">
        <f t="shared" si="36"/>
        <v>0</v>
      </c>
      <c r="F523" s="138">
        <v>0</v>
      </c>
    </row>
    <row r="524" s="114" customFormat="1" ht="28.05" customHeight="1" spans="1:6">
      <c r="A524" s="114">
        <f t="shared" si="35"/>
        <v>5</v>
      </c>
      <c r="B524" s="142">
        <v>20703</v>
      </c>
      <c r="C524" s="143" t="s">
        <v>416</v>
      </c>
      <c r="D524" s="144">
        <f>_wpsfn.ROUNDBANK(E524,2)</f>
        <v>6.5</v>
      </c>
      <c r="E524" s="141">
        <f t="shared" si="36"/>
        <v>6.5</v>
      </c>
      <c r="F524" s="145">
        <v>65000</v>
      </c>
    </row>
    <row r="525" s="114" customFormat="1" ht="28.05" hidden="1" customHeight="1" spans="1:6">
      <c r="A525" s="114">
        <f t="shared" si="35"/>
        <v>7</v>
      </c>
      <c r="B525" s="142">
        <v>2070301</v>
      </c>
      <c r="C525" s="143" t="s">
        <v>65</v>
      </c>
      <c r="D525" s="143"/>
      <c r="E525" s="141">
        <f t="shared" si="36"/>
        <v>0</v>
      </c>
      <c r="F525" s="138">
        <v>0</v>
      </c>
    </row>
    <row r="526" s="114" customFormat="1" ht="28.05" hidden="1" customHeight="1" spans="1:6">
      <c r="A526" s="114">
        <f t="shared" si="35"/>
        <v>7</v>
      </c>
      <c r="B526" s="142">
        <v>2070302</v>
      </c>
      <c r="C526" s="143" t="s">
        <v>66</v>
      </c>
      <c r="D526" s="143"/>
      <c r="E526" s="141">
        <f t="shared" si="36"/>
        <v>0</v>
      </c>
      <c r="F526" s="138">
        <v>0</v>
      </c>
    </row>
    <row r="527" s="114" customFormat="1" ht="28.05" hidden="1" customHeight="1" spans="1:6">
      <c r="A527" s="114">
        <f t="shared" si="35"/>
        <v>7</v>
      </c>
      <c r="B527" s="142">
        <v>2070303</v>
      </c>
      <c r="C527" s="143" t="s">
        <v>67</v>
      </c>
      <c r="D527" s="143"/>
      <c r="E527" s="141">
        <f t="shared" si="36"/>
        <v>0</v>
      </c>
      <c r="F527" s="138">
        <v>0</v>
      </c>
    </row>
    <row r="528" s="114" customFormat="1" ht="28.05" hidden="1" customHeight="1" spans="1:6">
      <c r="A528" s="114">
        <f t="shared" si="35"/>
        <v>7</v>
      </c>
      <c r="B528" s="142">
        <v>2070304</v>
      </c>
      <c r="C528" s="143" t="s">
        <v>417</v>
      </c>
      <c r="D528" s="143"/>
      <c r="E528" s="141">
        <f t="shared" si="36"/>
        <v>0</v>
      </c>
      <c r="F528" s="138">
        <v>0</v>
      </c>
    </row>
    <row r="529" s="114" customFormat="1" ht="28.05" hidden="1" customHeight="1" spans="1:6">
      <c r="A529" s="114">
        <f t="shared" si="35"/>
        <v>7</v>
      </c>
      <c r="B529" s="142">
        <v>2070305</v>
      </c>
      <c r="C529" s="143" t="s">
        <v>418</v>
      </c>
      <c r="D529" s="143"/>
      <c r="E529" s="141">
        <f t="shared" si="36"/>
        <v>0</v>
      </c>
      <c r="F529" s="138">
        <v>0</v>
      </c>
    </row>
    <row r="530" s="114" customFormat="1" ht="28.05" hidden="1" customHeight="1" spans="1:6">
      <c r="A530" s="114">
        <f t="shared" si="35"/>
        <v>7</v>
      </c>
      <c r="B530" s="142">
        <v>2070306</v>
      </c>
      <c r="C530" s="143" t="s">
        <v>419</v>
      </c>
      <c r="D530" s="143"/>
      <c r="E530" s="141">
        <f t="shared" si="36"/>
        <v>0</v>
      </c>
      <c r="F530" s="138">
        <v>0</v>
      </c>
    </row>
    <row r="531" s="114" customFormat="1" ht="28.05" hidden="1" customHeight="1" spans="1:6">
      <c r="A531" s="114">
        <f t="shared" si="35"/>
        <v>7</v>
      </c>
      <c r="B531" s="142">
        <v>2070307</v>
      </c>
      <c r="C531" s="143" t="s">
        <v>420</v>
      </c>
      <c r="D531" s="143"/>
      <c r="E531" s="141">
        <f t="shared" si="36"/>
        <v>0</v>
      </c>
      <c r="F531" s="138">
        <v>0</v>
      </c>
    </row>
    <row r="532" s="114" customFormat="1" ht="28.05" customHeight="1" spans="1:6">
      <c r="A532" s="114">
        <f t="shared" si="35"/>
        <v>7</v>
      </c>
      <c r="B532" s="142">
        <v>2070308</v>
      </c>
      <c r="C532" s="143" t="s">
        <v>421</v>
      </c>
      <c r="D532" s="144">
        <f>_wpsfn.ROUNDBANK(E532,2)</f>
        <v>6.5</v>
      </c>
      <c r="E532" s="141">
        <f t="shared" si="36"/>
        <v>6.5</v>
      </c>
      <c r="F532" s="138">
        <v>65000</v>
      </c>
    </row>
    <row r="533" s="114" customFormat="1" ht="28.05" hidden="1" customHeight="1" spans="1:6">
      <c r="A533" s="114">
        <f t="shared" si="35"/>
        <v>7</v>
      </c>
      <c r="B533" s="142">
        <v>2070309</v>
      </c>
      <c r="C533" s="143" t="s">
        <v>422</v>
      </c>
      <c r="D533" s="143"/>
      <c r="E533" s="141">
        <f t="shared" si="36"/>
        <v>0</v>
      </c>
      <c r="F533" s="138">
        <v>0</v>
      </c>
    </row>
    <row r="534" s="114" customFormat="1" ht="28.05" hidden="1" customHeight="1" spans="1:6">
      <c r="A534" s="114">
        <f t="shared" si="35"/>
        <v>7</v>
      </c>
      <c r="B534" s="142">
        <v>2070399</v>
      </c>
      <c r="C534" s="143" t="s">
        <v>423</v>
      </c>
      <c r="D534" s="143"/>
      <c r="E534" s="141">
        <f t="shared" si="36"/>
        <v>0</v>
      </c>
      <c r="F534" s="138">
        <v>0</v>
      </c>
    </row>
    <row r="535" s="114" customFormat="1" ht="28.05" hidden="1" customHeight="1" spans="1:6">
      <c r="A535" s="114">
        <f t="shared" si="35"/>
        <v>5</v>
      </c>
      <c r="B535" s="142">
        <v>20706</v>
      </c>
      <c r="C535" s="143" t="s">
        <v>424</v>
      </c>
      <c r="D535" s="143"/>
      <c r="E535" s="141">
        <f t="shared" si="36"/>
        <v>0</v>
      </c>
      <c r="F535" s="145">
        <v>0</v>
      </c>
    </row>
    <row r="536" s="114" customFormat="1" ht="28.05" hidden="1" customHeight="1" spans="1:6">
      <c r="A536" s="114">
        <f t="shared" si="35"/>
        <v>7</v>
      </c>
      <c r="B536" s="142">
        <v>2070601</v>
      </c>
      <c r="C536" s="143" t="s">
        <v>65</v>
      </c>
      <c r="D536" s="143"/>
      <c r="E536" s="141">
        <f t="shared" si="36"/>
        <v>0</v>
      </c>
      <c r="F536" s="138">
        <v>0</v>
      </c>
    </row>
    <row r="537" s="114" customFormat="1" ht="28.05" hidden="1" customHeight="1" spans="1:6">
      <c r="A537" s="114">
        <f t="shared" si="35"/>
        <v>7</v>
      </c>
      <c r="B537" s="142">
        <v>2070602</v>
      </c>
      <c r="C537" s="143" t="s">
        <v>66</v>
      </c>
      <c r="D537" s="143"/>
      <c r="E537" s="141">
        <f t="shared" si="36"/>
        <v>0</v>
      </c>
      <c r="F537" s="138">
        <v>0</v>
      </c>
    </row>
    <row r="538" s="114" customFormat="1" ht="28.05" hidden="1" customHeight="1" spans="1:6">
      <c r="A538" s="114">
        <f t="shared" si="35"/>
        <v>7</v>
      </c>
      <c r="B538" s="142">
        <v>2070603</v>
      </c>
      <c r="C538" s="143" t="s">
        <v>67</v>
      </c>
      <c r="D538" s="143"/>
      <c r="E538" s="141">
        <f t="shared" si="36"/>
        <v>0</v>
      </c>
      <c r="F538" s="138">
        <v>0</v>
      </c>
    </row>
    <row r="539" s="114" customFormat="1" ht="28.05" hidden="1" customHeight="1" spans="1:6">
      <c r="A539" s="114">
        <f t="shared" si="35"/>
        <v>7</v>
      </c>
      <c r="B539" s="142">
        <v>2070604</v>
      </c>
      <c r="C539" s="143" t="s">
        <v>425</v>
      </c>
      <c r="D539" s="143"/>
      <c r="E539" s="141">
        <f t="shared" si="36"/>
        <v>0</v>
      </c>
      <c r="F539" s="138">
        <v>0</v>
      </c>
    </row>
    <row r="540" s="114" customFormat="1" ht="28.05" hidden="1" customHeight="1" spans="1:6">
      <c r="A540" s="114">
        <f t="shared" si="35"/>
        <v>7</v>
      </c>
      <c r="B540" s="142">
        <v>2070605</v>
      </c>
      <c r="C540" s="143" t="s">
        <v>426</v>
      </c>
      <c r="D540" s="143"/>
      <c r="E540" s="141">
        <f t="shared" si="36"/>
        <v>0</v>
      </c>
      <c r="F540" s="138">
        <v>0</v>
      </c>
    </row>
    <row r="541" s="114" customFormat="1" ht="28.05" hidden="1" customHeight="1" spans="1:6">
      <c r="A541" s="114">
        <f t="shared" si="35"/>
        <v>7</v>
      </c>
      <c r="B541" s="142">
        <v>2070606</v>
      </c>
      <c r="C541" s="143" t="s">
        <v>427</v>
      </c>
      <c r="D541" s="143"/>
      <c r="E541" s="141">
        <f t="shared" si="36"/>
        <v>0</v>
      </c>
      <c r="F541" s="138">
        <v>0</v>
      </c>
    </row>
    <row r="542" s="114" customFormat="1" ht="28.05" hidden="1" customHeight="1" spans="1:6">
      <c r="A542" s="114">
        <f t="shared" si="35"/>
        <v>7</v>
      </c>
      <c r="B542" s="142">
        <v>2070607</v>
      </c>
      <c r="C542" s="143" t="s">
        <v>428</v>
      </c>
      <c r="D542" s="143"/>
      <c r="E542" s="141">
        <f t="shared" si="36"/>
        <v>0</v>
      </c>
      <c r="F542" s="138">
        <v>0</v>
      </c>
    </row>
    <row r="543" s="114" customFormat="1" ht="28.05" hidden="1" customHeight="1" spans="1:6">
      <c r="A543" s="114">
        <f t="shared" si="35"/>
        <v>7</v>
      </c>
      <c r="B543" s="142">
        <v>2070699</v>
      </c>
      <c r="C543" s="143" t="s">
        <v>429</v>
      </c>
      <c r="D543" s="143"/>
      <c r="E543" s="141">
        <f t="shared" si="36"/>
        <v>0</v>
      </c>
      <c r="F543" s="138">
        <v>0</v>
      </c>
    </row>
    <row r="544" s="114" customFormat="1" ht="28.05" hidden="1" customHeight="1" spans="1:6">
      <c r="A544" s="114">
        <f t="shared" si="35"/>
        <v>5</v>
      </c>
      <c r="B544" s="142">
        <v>20707</v>
      </c>
      <c r="C544" s="143" t="s">
        <v>430</v>
      </c>
      <c r="D544" s="143"/>
      <c r="E544" s="141">
        <f t="shared" si="36"/>
        <v>0</v>
      </c>
      <c r="F544" s="145">
        <v>0</v>
      </c>
    </row>
    <row r="545" s="114" customFormat="1" ht="28.05" hidden="1" customHeight="1" spans="1:6">
      <c r="A545" s="114">
        <f t="shared" si="35"/>
        <v>7</v>
      </c>
      <c r="B545" s="142">
        <v>2070701</v>
      </c>
      <c r="C545" s="143" t="s">
        <v>431</v>
      </c>
      <c r="D545" s="143"/>
      <c r="E545" s="141">
        <f t="shared" si="36"/>
        <v>0</v>
      </c>
      <c r="F545" s="138">
        <v>0</v>
      </c>
    </row>
    <row r="546" s="114" customFormat="1" ht="28.05" hidden="1" customHeight="1" spans="1:6">
      <c r="A546" s="114">
        <f t="shared" si="35"/>
        <v>7</v>
      </c>
      <c r="B546" s="142">
        <v>2070702</v>
      </c>
      <c r="C546" s="143" t="s">
        <v>432</v>
      </c>
      <c r="D546" s="143"/>
      <c r="E546" s="141">
        <f t="shared" si="36"/>
        <v>0</v>
      </c>
      <c r="F546" s="138">
        <v>0</v>
      </c>
    </row>
    <row r="547" s="114" customFormat="1" ht="28.05" hidden="1" customHeight="1" spans="1:6">
      <c r="A547" s="114">
        <f t="shared" si="35"/>
        <v>7</v>
      </c>
      <c r="B547" s="142">
        <v>2070703</v>
      </c>
      <c r="C547" s="143" t="s">
        <v>433</v>
      </c>
      <c r="D547" s="143"/>
      <c r="E547" s="141">
        <f t="shared" si="36"/>
        <v>0</v>
      </c>
      <c r="F547" s="138">
        <v>0</v>
      </c>
    </row>
    <row r="548" s="114" customFormat="1" ht="28.05" hidden="1" customHeight="1" spans="1:6">
      <c r="A548" s="114">
        <f t="shared" si="35"/>
        <v>7</v>
      </c>
      <c r="B548" s="142">
        <v>2070704</v>
      </c>
      <c r="C548" s="143" t="s">
        <v>434</v>
      </c>
      <c r="D548" s="143"/>
      <c r="E548" s="141">
        <f t="shared" si="36"/>
        <v>0</v>
      </c>
      <c r="F548" s="138">
        <v>0</v>
      </c>
    </row>
    <row r="549" s="114" customFormat="1" ht="28.05" hidden="1" customHeight="1" spans="1:6">
      <c r="A549" s="114">
        <f t="shared" si="35"/>
        <v>7</v>
      </c>
      <c r="B549" s="142">
        <v>2070799</v>
      </c>
      <c r="C549" s="143" t="s">
        <v>435</v>
      </c>
      <c r="D549" s="143"/>
      <c r="E549" s="141">
        <f t="shared" si="36"/>
        <v>0</v>
      </c>
      <c r="F549" s="138">
        <v>0</v>
      </c>
    </row>
    <row r="550" s="114" customFormat="1" ht="28.05" hidden="1" customHeight="1" spans="1:6">
      <c r="A550" s="114">
        <f t="shared" si="35"/>
        <v>5</v>
      </c>
      <c r="B550" s="142">
        <v>20708</v>
      </c>
      <c r="C550" s="143" t="s">
        <v>436</v>
      </c>
      <c r="D550" s="143"/>
      <c r="E550" s="141">
        <f t="shared" si="36"/>
        <v>0</v>
      </c>
      <c r="F550" s="145">
        <v>0</v>
      </c>
    </row>
    <row r="551" s="114" customFormat="1" ht="28.05" hidden="1" customHeight="1" spans="1:6">
      <c r="A551" s="114">
        <f t="shared" si="35"/>
        <v>7</v>
      </c>
      <c r="B551" s="142">
        <v>2070801</v>
      </c>
      <c r="C551" s="143" t="s">
        <v>65</v>
      </c>
      <c r="D551" s="143"/>
      <c r="E551" s="141">
        <f t="shared" si="36"/>
        <v>0</v>
      </c>
      <c r="F551" s="138">
        <v>0</v>
      </c>
    </row>
    <row r="552" s="114" customFormat="1" ht="28.05" hidden="1" customHeight="1" spans="1:6">
      <c r="A552" s="114">
        <f t="shared" si="35"/>
        <v>7</v>
      </c>
      <c r="B552" s="142">
        <v>2070802</v>
      </c>
      <c r="C552" s="143" t="s">
        <v>66</v>
      </c>
      <c r="D552" s="143"/>
      <c r="E552" s="141">
        <f t="shared" si="36"/>
        <v>0</v>
      </c>
      <c r="F552" s="138">
        <v>0</v>
      </c>
    </row>
    <row r="553" s="114" customFormat="1" ht="28.05" hidden="1" customHeight="1" spans="1:6">
      <c r="A553" s="114">
        <f t="shared" si="35"/>
        <v>7</v>
      </c>
      <c r="B553" s="142">
        <v>2070803</v>
      </c>
      <c r="C553" s="143" t="s">
        <v>67</v>
      </c>
      <c r="D553" s="143"/>
      <c r="E553" s="141">
        <f t="shared" si="36"/>
        <v>0</v>
      </c>
      <c r="F553" s="138">
        <v>0</v>
      </c>
    </row>
    <row r="554" s="114" customFormat="1" ht="28.05" hidden="1" customHeight="1" spans="1:6">
      <c r="A554" s="114">
        <f t="shared" si="35"/>
        <v>7</v>
      </c>
      <c r="B554" s="142">
        <v>2070806</v>
      </c>
      <c r="C554" s="143" t="s">
        <v>437</v>
      </c>
      <c r="D554" s="143"/>
      <c r="E554" s="141">
        <f t="shared" si="36"/>
        <v>0</v>
      </c>
      <c r="F554" s="138">
        <v>0</v>
      </c>
    </row>
    <row r="555" s="114" customFormat="1" ht="28.05" hidden="1" customHeight="1" spans="1:6">
      <c r="A555" s="114">
        <f t="shared" si="35"/>
        <v>7</v>
      </c>
      <c r="B555" s="142">
        <v>2070807</v>
      </c>
      <c r="C555" s="143" t="s">
        <v>438</v>
      </c>
      <c r="D555" s="143"/>
      <c r="E555" s="141">
        <f t="shared" si="36"/>
        <v>0</v>
      </c>
      <c r="F555" s="138">
        <v>0</v>
      </c>
    </row>
    <row r="556" s="114" customFormat="1" ht="28.05" hidden="1" customHeight="1" spans="1:6">
      <c r="A556" s="114">
        <f t="shared" si="35"/>
        <v>7</v>
      </c>
      <c r="B556" s="142">
        <v>2070808</v>
      </c>
      <c r="C556" s="143" t="s">
        <v>439</v>
      </c>
      <c r="D556" s="143"/>
      <c r="E556" s="141">
        <f t="shared" si="36"/>
        <v>0</v>
      </c>
      <c r="F556" s="138">
        <v>0</v>
      </c>
    </row>
    <row r="557" s="114" customFormat="1" ht="28.05" hidden="1" customHeight="1" spans="1:6">
      <c r="A557" s="114">
        <f t="shared" si="35"/>
        <v>7</v>
      </c>
      <c r="B557" s="142">
        <v>2070899</v>
      </c>
      <c r="C557" s="143" t="s">
        <v>440</v>
      </c>
      <c r="D557" s="143"/>
      <c r="E557" s="141">
        <f t="shared" si="36"/>
        <v>0</v>
      </c>
      <c r="F557" s="138">
        <v>0</v>
      </c>
    </row>
    <row r="558" s="114" customFormat="1" ht="28.05" hidden="1" customHeight="1" spans="1:6">
      <c r="A558" s="114">
        <f t="shared" si="35"/>
        <v>5</v>
      </c>
      <c r="B558" s="142">
        <v>20709</v>
      </c>
      <c r="C558" s="143" t="s">
        <v>441</v>
      </c>
      <c r="D558" s="143"/>
      <c r="E558" s="141">
        <f t="shared" si="36"/>
        <v>0</v>
      </c>
      <c r="F558" s="145">
        <v>0</v>
      </c>
    </row>
    <row r="559" s="114" customFormat="1" ht="28.05" hidden="1" customHeight="1" spans="1:6">
      <c r="A559" s="114">
        <f t="shared" si="35"/>
        <v>7</v>
      </c>
      <c r="B559" s="142">
        <v>2070901</v>
      </c>
      <c r="C559" s="143" t="s">
        <v>442</v>
      </c>
      <c r="D559" s="143"/>
      <c r="E559" s="141">
        <f t="shared" si="36"/>
        <v>0</v>
      </c>
      <c r="F559" s="138">
        <v>0</v>
      </c>
    </row>
    <row r="560" s="114" customFormat="1" ht="28.05" hidden="1" customHeight="1" spans="1:6">
      <c r="A560" s="114">
        <f t="shared" si="35"/>
        <v>7</v>
      </c>
      <c r="B560" s="142">
        <v>2070902</v>
      </c>
      <c r="C560" s="143" t="s">
        <v>443</v>
      </c>
      <c r="D560" s="143"/>
      <c r="E560" s="141">
        <f t="shared" si="36"/>
        <v>0</v>
      </c>
      <c r="F560" s="138">
        <v>0</v>
      </c>
    </row>
    <row r="561" s="114" customFormat="1" ht="28.05" hidden="1" customHeight="1" spans="1:6">
      <c r="A561" s="114">
        <f t="shared" si="35"/>
        <v>7</v>
      </c>
      <c r="B561" s="142">
        <v>2070903</v>
      </c>
      <c r="C561" s="143" t="s">
        <v>444</v>
      </c>
      <c r="D561" s="143"/>
      <c r="E561" s="141">
        <f t="shared" si="36"/>
        <v>0</v>
      </c>
      <c r="F561" s="138">
        <v>0</v>
      </c>
    </row>
    <row r="562" s="114" customFormat="1" ht="28.05" hidden="1" customHeight="1" spans="1:6">
      <c r="A562" s="114">
        <f t="shared" si="35"/>
        <v>7</v>
      </c>
      <c r="B562" s="142">
        <v>2070904</v>
      </c>
      <c r="C562" s="143" t="s">
        <v>445</v>
      </c>
      <c r="D562" s="143"/>
      <c r="E562" s="141">
        <f t="shared" si="36"/>
        <v>0</v>
      </c>
      <c r="F562" s="138">
        <v>0</v>
      </c>
    </row>
    <row r="563" s="114" customFormat="1" ht="28.05" hidden="1" customHeight="1" spans="1:6">
      <c r="A563" s="114">
        <f t="shared" si="35"/>
        <v>7</v>
      </c>
      <c r="B563" s="142">
        <v>2070999</v>
      </c>
      <c r="C563" s="143" t="s">
        <v>446</v>
      </c>
      <c r="D563" s="143"/>
      <c r="E563" s="141">
        <f t="shared" si="36"/>
        <v>0</v>
      </c>
      <c r="F563" s="138">
        <v>0</v>
      </c>
    </row>
    <row r="564" s="114" customFormat="1" ht="28.05" hidden="1" customHeight="1" spans="1:6">
      <c r="A564" s="114">
        <f t="shared" si="35"/>
        <v>5</v>
      </c>
      <c r="B564" s="142">
        <v>20710</v>
      </c>
      <c r="C564" s="143" t="s">
        <v>447</v>
      </c>
      <c r="D564" s="143"/>
      <c r="E564" s="141">
        <f t="shared" si="36"/>
        <v>0</v>
      </c>
      <c r="F564" s="145">
        <v>0</v>
      </c>
    </row>
    <row r="565" s="114" customFormat="1" ht="28.05" hidden="1" customHeight="1" spans="1:6">
      <c r="A565" s="114">
        <f t="shared" si="35"/>
        <v>7</v>
      </c>
      <c r="B565" s="142">
        <v>2071001</v>
      </c>
      <c r="C565" s="143" t="s">
        <v>448</v>
      </c>
      <c r="D565" s="143"/>
      <c r="E565" s="141">
        <f t="shared" si="36"/>
        <v>0</v>
      </c>
      <c r="F565" s="138">
        <v>0</v>
      </c>
    </row>
    <row r="566" s="114" customFormat="1" ht="28.05" hidden="1" customHeight="1" spans="1:6">
      <c r="A566" s="114">
        <f t="shared" si="35"/>
        <v>7</v>
      </c>
      <c r="B566" s="142">
        <v>2071099</v>
      </c>
      <c r="C566" s="143" t="s">
        <v>449</v>
      </c>
      <c r="D566" s="143"/>
      <c r="E566" s="141">
        <f t="shared" si="36"/>
        <v>0</v>
      </c>
      <c r="F566" s="138">
        <v>0</v>
      </c>
    </row>
    <row r="567" s="114" customFormat="1" ht="25" customHeight="1" spans="1:6">
      <c r="A567" s="114">
        <f t="shared" si="35"/>
        <v>5</v>
      </c>
      <c r="B567" s="142">
        <v>20799</v>
      </c>
      <c r="C567" s="143" t="s">
        <v>450</v>
      </c>
      <c r="D567" s="144">
        <f>_wpsfn.ROUNDBANK(E567,2)</f>
        <v>644.97</v>
      </c>
      <c r="E567" s="141">
        <f t="shared" si="36"/>
        <v>644.966392</v>
      </c>
      <c r="F567" s="145">
        <v>6449663.92</v>
      </c>
    </row>
    <row r="568" s="114" customFormat="1" ht="25" hidden="1" customHeight="1" spans="1:6">
      <c r="A568" s="114">
        <f t="shared" si="35"/>
        <v>7</v>
      </c>
      <c r="B568" s="142">
        <v>2079902</v>
      </c>
      <c r="C568" s="143" t="s">
        <v>451</v>
      </c>
      <c r="D568" s="143"/>
      <c r="E568" s="141">
        <f t="shared" si="36"/>
        <v>0</v>
      </c>
      <c r="F568" s="138">
        <v>0</v>
      </c>
    </row>
    <row r="569" s="114" customFormat="1" ht="28.05" hidden="1" customHeight="1" spans="1:6">
      <c r="A569" s="114">
        <f t="shared" si="35"/>
        <v>7</v>
      </c>
      <c r="B569" s="142">
        <v>2079903</v>
      </c>
      <c r="C569" s="143" t="s">
        <v>452</v>
      </c>
      <c r="D569" s="143"/>
      <c r="E569" s="141">
        <f t="shared" si="36"/>
        <v>0</v>
      </c>
      <c r="F569" s="138">
        <v>0</v>
      </c>
    </row>
    <row r="570" s="114" customFormat="1" ht="28.05" customHeight="1" spans="1:6">
      <c r="A570" s="114">
        <f t="shared" si="35"/>
        <v>7</v>
      </c>
      <c r="B570" s="142">
        <v>2079999</v>
      </c>
      <c r="C570" s="143" t="s">
        <v>453</v>
      </c>
      <c r="D570" s="144">
        <f t="shared" ref="D570:D576" si="37">_wpsfn.ROUNDBANK(E570,2)</f>
        <v>644.97</v>
      </c>
      <c r="E570" s="141">
        <f t="shared" si="36"/>
        <v>644.966392</v>
      </c>
      <c r="F570" s="138">
        <v>6449663.92</v>
      </c>
    </row>
    <row r="571" s="114" customFormat="1" ht="28.05" hidden="1" customHeight="1" spans="2:6">
      <c r="B571" s="142">
        <v>20703</v>
      </c>
      <c r="C571" s="143" t="s">
        <v>454</v>
      </c>
      <c r="D571" s="143"/>
      <c r="E571" s="141">
        <f t="shared" si="36"/>
        <v>0</v>
      </c>
      <c r="F571" s="138">
        <v>0</v>
      </c>
    </row>
    <row r="572" s="114" customFormat="1" ht="28.05" hidden="1" customHeight="1" spans="2:6">
      <c r="B572" s="142">
        <v>20799</v>
      </c>
      <c r="C572" s="143" t="s">
        <v>455</v>
      </c>
      <c r="D572" s="143"/>
      <c r="E572" s="141">
        <f t="shared" si="36"/>
        <v>0</v>
      </c>
      <c r="F572" s="138">
        <v>0</v>
      </c>
    </row>
    <row r="573" s="114" customFormat="1" ht="25" customHeight="1" spans="1:6">
      <c r="A573" s="114">
        <f t="shared" ref="A573:A636" si="38">LEN(B573)</f>
        <v>3</v>
      </c>
      <c r="B573" s="139">
        <v>208</v>
      </c>
      <c r="C573" s="140" t="s">
        <v>456</v>
      </c>
      <c r="D573" s="136">
        <f t="shared" si="37"/>
        <v>10111.42</v>
      </c>
      <c r="E573" s="141">
        <f t="shared" si="36"/>
        <v>10111.417066</v>
      </c>
      <c r="F573" s="138">
        <v>101114170.66</v>
      </c>
    </row>
    <row r="574" s="114" customFormat="1" ht="25" customHeight="1" spans="1:6">
      <c r="A574" s="114">
        <f t="shared" si="38"/>
        <v>5</v>
      </c>
      <c r="B574" s="142">
        <v>20801</v>
      </c>
      <c r="C574" s="143" t="s">
        <v>457</v>
      </c>
      <c r="D574" s="144">
        <f t="shared" si="37"/>
        <v>728.55</v>
      </c>
      <c r="E574" s="141">
        <f t="shared" si="36"/>
        <v>728.55158</v>
      </c>
      <c r="F574" s="145">
        <v>7285515.8</v>
      </c>
    </row>
    <row r="575" s="114" customFormat="1" ht="25" customHeight="1" spans="1:6">
      <c r="A575" s="114">
        <f t="shared" si="38"/>
        <v>7</v>
      </c>
      <c r="B575" s="142">
        <v>2080101</v>
      </c>
      <c r="C575" s="143" t="s">
        <v>65</v>
      </c>
      <c r="D575" s="144">
        <f t="shared" si="37"/>
        <v>640.59</v>
      </c>
      <c r="E575" s="141">
        <f t="shared" si="36"/>
        <v>640.59358</v>
      </c>
      <c r="F575" s="138">
        <v>6405935.8</v>
      </c>
    </row>
    <row r="576" s="114" customFormat="1" ht="25" customHeight="1" spans="1:6">
      <c r="A576" s="114">
        <f t="shared" si="38"/>
        <v>7</v>
      </c>
      <c r="B576" s="142">
        <v>2080102</v>
      </c>
      <c r="C576" s="143" t="s">
        <v>66</v>
      </c>
      <c r="D576" s="144">
        <f t="shared" si="37"/>
        <v>81.23</v>
      </c>
      <c r="E576" s="141">
        <f t="shared" si="36"/>
        <v>81.226</v>
      </c>
      <c r="F576" s="138">
        <v>812260</v>
      </c>
    </row>
    <row r="577" s="114" customFormat="1" ht="28.05" hidden="1" customHeight="1" spans="1:6">
      <c r="A577" s="114">
        <f t="shared" si="38"/>
        <v>7</v>
      </c>
      <c r="B577" s="142">
        <v>2080103</v>
      </c>
      <c r="C577" s="143" t="s">
        <v>67</v>
      </c>
      <c r="D577" s="143"/>
      <c r="E577" s="141">
        <f t="shared" si="36"/>
        <v>0</v>
      </c>
      <c r="F577" s="138">
        <v>0</v>
      </c>
    </row>
    <row r="578" s="114" customFormat="1" ht="28.05" hidden="1" customHeight="1" spans="1:6">
      <c r="A578" s="114">
        <f t="shared" si="38"/>
        <v>7</v>
      </c>
      <c r="B578" s="142">
        <v>2080104</v>
      </c>
      <c r="C578" s="143" t="s">
        <v>458</v>
      </c>
      <c r="D578" s="143"/>
      <c r="E578" s="141">
        <f t="shared" si="36"/>
        <v>0</v>
      </c>
      <c r="F578" s="138">
        <v>0</v>
      </c>
    </row>
    <row r="579" s="114" customFormat="1" ht="28.05" hidden="1" customHeight="1" spans="1:6">
      <c r="A579" s="114">
        <f t="shared" si="38"/>
        <v>7</v>
      </c>
      <c r="B579" s="142">
        <v>2080105</v>
      </c>
      <c r="C579" s="143" t="s">
        <v>459</v>
      </c>
      <c r="D579" s="143"/>
      <c r="E579" s="141">
        <f t="shared" si="36"/>
        <v>0</v>
      </c>
      <c r="F579" s="138">
        <v>0</v>
      </c>
    </row>
    <row r="580" s="114" customFormat="1" ht="28.05" hidden="1" customHeight="1" spans="1:6">
      <c r="A580" s="114">
        <f t="shared" si="38"/>
        <v>7</v>
      </c>
      <c r="B580" s="142">
        <v>2080106</v>
      </c>
      <c r="C580" s="143" t="s">
        <v>460</v>
      </c>
      <c r="D580" s="143"/>
      <c r="E580" s="141">
        <f t="shared" si="36"/>
        <v>0</v>
      </c>
      <c r="F580" s="138">
        <v>0</v>
      </c>
    </row>
    <row r="581" s="114" customFormat="1" ht="28.05" hidden="1" customHeight="1" spans="1:6">
      <c r="A581" s="114">
        <f t="shared" si="38"/>
        <v>7</v>
      </c>
      <c r="B581" s="142">
        <v>2080107</v>
      </c>
      <c r="C581" s="143" t="s">
        <v>461</v>
      </c>
      <c r="D581" s="143"/>
      <c r="E581" s="141">
        <f t="shared" si="36"/>
        <v>0</v>
      </c>
      <c r="F581" s="138">
        <v>0</v>
      </c>
    </row>
    <row r="582" s="114" customFormat="1" ht="28.05" hidden="1" customHeight="1" spans="1:6">
      <c r="A582" s="114">
        <f t="shared" si="38"/>
        <v>7</v>
      </c>
      <c r="B582" s="142">
        <v>2080108</v>
      </c>
      <c r="C582" s="143" t="s">
        <v>105</v>
      </c>
      <c r="D582" s="143"/>
      <c r="E582" s="141">
        <f t="shared" si="36"/>
        <v>0</v>
      </c>
      <c r="F582" s="138">
        <v>0</v>
      </c>
    </row>
    <row r="583" s="114" customFormat="1" ht="28.05" hidden="1" customHeight="1" spans="1:6">
      <c r="A583" s="114">
        <f t="shared" si="38"/>
        <v>7</v>
      </c>
      <c r="B583" s="142">
        <v>2080109</v>
      </c>
      <c r="C583" s="143" t="s">
        <v>462</v>
      </c>
      <c r="D583" s="143"/>
      <c r="E583" s="141">
        <f t="shared" ref="E583:E646" si="39">F583/10000</f>
        <v>0</v>
      </c>
      <c r="F583" s="138">
        <v>0</v>
      </c>
    </row>
    <row r="584" s="114" customFormat="1" ht="28.05" hidden="1" customHeight="1" spans="1:6">
      <c r="A584" s="114">
        <f t="shared" si="38"/>
        <v>7</v>
      </c>
      <c r="B584" s="142">
        <v>2080110</v>
      </c>
      <c r="C584" s="143" t="s">
        <v>463</v>
      </c>
      <c r="D584" s="143"/>
      <c r="E584" s="141">
        <f t="shared" si="39"/>
        <v>0</v>
      </c>
      <c r="F584" s="138">
        <v>0</v>
      </c>
    </row>
    <row r="585" s="114" customFormat="1" ht="28.05" hidden="1" customHeight="1" spans="1:6">
      <c r="A585" s="114">
        <f t="shared" si="38"/>
        <v>7</v>
      </c>
      <c r="B585" s="142">
        <v>2080111</v>
      </c>
      <c r="C585" s="143" t="s">
        <v>464</v>
      </c>
      <c r="D585" s="143"/>
      <c r="E585" s="141">
        <f t="shared" si="39"/>
        <v>0</v>
      </c>
      <c r="F585" s="138">
        <v>0</v>
      </c>
    </row>
    <row r="586" s="114" customFormat="1" ht="28.05" hidden="1" customHeight="1" spans="1:6">
      <c r="A586" s="114">
        <f t="shared" si="38"/>
        <v>7</v>
      </c>
      <c r="B586" s="142">
        <v>2080112</v>
      </c>
      <c r="C586" s="143" t="s">
        <v>465</v>
      </c>
      <c r="D586" s="143"/>
      <c r="E586" s="141">
        <f t="shared" si="39"/>
        <v>0</v>
      </c>
      <c r="F586" s="138">
        <v>0</v>
      </c>
    </row>
    <row r="587" s="114" customFormat="1" ht="28.05" hidden="1" customHeight="1" spans="1:6">
      <c r="A587" s="114">
        <f t="shared" si="38"/>
        <v>7</v>
      </c>
      <c r="B587" s="142">
        <v>2080113</v>
      </c>
      <c r="C587" s="143" t="s">
        <v>466</v>
      </c>
      <c r="D587" s="143"/>
      <c r="E587" s="141">
        <f t="shared" si="39"/>
        <v>0</v>
      </c>
      <c r="F587" s="138">
        <v>0</v>
      </c>
    </row>
    <row r="588" s="114" customFormat="1" ht="28.05" hidden="1" customHeight="1" spans="1:6">
      <c r="A588" s="114">
        <f t="shared" si="38"/>
        <v>7</v>
      </c>
      <c r="B588" s="142">
        <v>2080114</v>
      </c>
      <c r="C588" s="143" t="s">
        <v>467</v>
      </c>
      <c r="D588" s="143"/>
      <c r="E588" s="141">
        <f t="shared" si="39"/>
        <v>0</v>
      </c>
      <c r="F588" s="138">
        <v>0</v>
      </c>
    </row>
    <row r="589" s="114" customFormat="1" ht="28.05" hidden="1" customHeight="1" spans="1:6">
      <c r="A589" s="114">
        <f t="shared" si="38"/>
        <v>7</v>
      </c>
      <c r="B589" s="142">
        <v>2080115</v>
      </c>
      <c r="C589" s="143" t="s">
        <v>468</v>
      </c>
      <c r="D589" s="143"/>
      <c r="E589" s="141">
        <f t="shared" si="39"/>
        <v>0</v>
      </c>
      <c r="F589" s="138">
        <v>0</v>
      </c>
    </row>
    <row r="590" s="114" customFormat="1" ht="28.05" hidden="1" customHeight="1" spans="1:6">
      <c r="A590" s="114">
        <f t="shared" si="38"/>
        <v>7</v>
      </c>
      <c r="B590" s="142">
        <v>2080116</v>
      </c>
      <c r="C590" s="143" t="s">
        <v>469</v>
      </c>
      <c r="D590" s="143"/>
      <c r="E590" s="141">
        <f t="shared" si="39"/>
        <v>0</v>
      </c>
      <c r="F590" s="138">
        <v>0</v>
      </c>
    </row>
    <row r="591" s="114" customFormat="1" ht="28.05" hidden="1" customHeight="1" spans="1:6">
      <c r="A591" s="114">
        <f t="shared" si="38"/>
        <v>7</v>
      </c>
      <c r="B591" s="142">
        <v>2080150</v>
      </c>
      <c r="C591" s="143" t="s">
        <v>74</v>
      </c>
      <c r="D591" s="143"/>
      <c r="E591" s="141">
        <f t="shared" si="39"/>
        <v>0</v>
      </c>
      <c r="F591" s="138">
        <v>0</v>
      </c>
    </row>
    <row r="592" s="114" customFormat="1" ht="28.05" customHeight="1" spans="1:6">
      <c r="A592" s="114">
        <f t="shared" si="38"/>
        <v>7</v>
      </c>
      <c r="B592" s="142">
        <v>2080199</v>
      </c>
      <c r="C592" s="143" t="s">
        <v>470</v>
      </c>
      <c r="D592" s="144">
        <f t="shared" ref="D592:D595" si="40">_wpsfn.ROUNDBANK(E592,2)</f>
        <v>6.73</v>
      </c>
      <c r="E592" s="141">
        <f t="shared" si="39"/>
        <v>6.732</v>
      </c>
      <c r="F592" s="138">
        <v>67320</v>
      </c>
    </row>
    <row r="593" s="114" customFormat="1" ht="25" customHeight="1" spans="1:6">
      <c r="A593" s="114">
        <f t="shared" si="38"/>
        <v>5</v>
      </c>
      <c r="B593" s="142">
        <v>20802</v>
      </c>
      <c r="C593" s="143" t="s">
        <v>471</v>
      </c>
      <c r="D593" s="144">
        <f t="shared" si="40"/>
        <v>944.86</v>
      </c>
      <c r="E593" s="141">
        <f t="shared" si="39"/>
        <v>944.864794</v>
      </c>
      <c r="F593" s="145">
        <v>9448647.94</v>
      </c>
    </row>
    <row r="594" s="114" customFormat="1" ht="25" customHeight="1" spans="1:6">
      <c r="A594" s="114">
        <f t="shared" si="38"/>
        <v>7</v>
      </c>
      <c r="B594" s="142">
        <v>2080201</v>
      </c>
      <c r="C594" s="143" t="s">
        <v>65</v>
      </c>
      <c r="D594" s="144">
        <f t="shared" si="40"/>
        <v>560.27</v>
      </c>
      <c r="E594" s="141">
        <f t="shared" si="39"/>
        <v>560.265794</v>
      </c>
      <c r="F594" s="138">
        <v>5602657.94</v>
      </c>
    </row>
    <row r="595" s="114" customFormat="1" ht="25" customHeight="1" spans="1:6">
      <c r="A595" s="114">
        <f t="shared" si="38"/>
        <v>7</v>
      </c>
      <c r="B595" s="142">
        <v>2080202</v>
      </c>
      <c r="C595" s="143" t="s">
        <v>66</v>
      </c>
      <c r="D595" s="144">
        <f t="shared" si="40"/>
        <v>73.2</v>
      </c>
      <c r="E595" s="141">
        <f t="shared" si="39"/>
        <v>73.2</v>
      </c>
      <c r="F595" s="138">
        <v>732000</v>
      </c>
    </row>
    <row r="596" s="114" customFormat="1" ht="28.05" hidden="1" customHeight="1" spans="1:6">
      <c r="A596" s="114">
        <f t="shared" si="38"/>
        <v>7</v>
      </c>
      <c r="B596" s="142">
        <v>2080203</v>
      </c>
      <c r="C596" s="143" t="s">
        <v>67</v>
      </c>
      <c r="D596" s="143"/>
      <c r="E596" s="141">
        <f t="shared" si="39"/>
        <v>0</v>
      </c>
      <c r="F596" s="138">
        <v>0</v>
      </c>
    </row>
    <row r="597" s="114" customFormat="1" ht="28.05" customHeight="1" spans="1:6">
      <c r="A597" s="114">
        <f t="shared" si="38"/>
        <v>7</v>
      </c>
      <c r="B597" s="142">
        <v>2080206</v>
      </c>
      <c r="C597" s="143" t="s">
        <v>472</v>
      </c>
      <c r="D597" s="144">
        <f>_wpsfn.ROUNDBANK(E597,2)-0.01</f>
        <v>305.21</v>
      </c>
      <c r="E597" s="141">
        <f t="shared" si="39"/>
        <v>305.2205</v>
      </c>
      <c r="F597" s="138">
        <v>3052205</v>
      </c>
    </row>
    <row r="598" s="114" customFormat="1" ht="28.05" hidden="1" customHeight="1" spans="1:6">
      <c r="A598" s="114">
        <f t="shared" si="38"/>
        <v>7</v>
      </c>
      <c r="B598" s="142">
        <v>2080207</v>
      </c>
      <c r="C598" s="143" t="s">
        <v>473</v>
      </c>
      <c r="D598" s="143"/>
      <c r="E598" s="141">
        <f t="shared" si="39"/>
        <v>0</v>
      </c>
      <c r="F598" s="138">
        <v>0</v>
      </c>
    </row>
    <row r="599" s="114" customFormat="1" ht="25" hidden="1" customHeight="1" spans="1:6">
      <c r="A599" s="114">
        <f t="shared" si="38"/>
        <v>7</v>
      </c>
      <c r="B599" s="142">
        <v>2080208</v>
      </c>
      <c r="C599" s="143" t="s">
        <v>474</v>
      </c>
      <c r="D599" s="143"/>
      <c r="E599" s="141">
        <f t="shared" si="39"/>
        <v>0</v>
      </c>
      <c r="F599" s="138">
        <v>0</v>
      </c>
    </row>
    <row r="600" s="114" customFormat="1" ht="28.05" customHeight="1" spans="1:6">
      <c r="A600" s="114">
        <f t="shared" si="38"/>
        <v>7</v>
      </c>
      <c r="B600" s="142">
        <v>2080299</v>
      </c>
      <c r="C600" s="143" t="s">
        <v>475</v>
      </c>
      <c r="D600" s="144">
        <f>_wpsfn.ROUNDBANK(E600,2)</f>
        <v>6.18</v>
      </c>
      <c r="E600" s="141">
        <f t="shared" si="39"/>
        <v>6.1785</v>
      </c>
      <c r="F600" s="138">
        <v>61785</v>
      </c>
    </row>
    <row r="601" s="114" customFormat="1" ht="28.05" hidden="1" customHeight="1" spans="1:6">
      <c r="A601" s="114">
        <f t="shared" si="38"/>
        <v>5</v>
      </c>
      <c r="B601" s="142">
        <v>20804</v>
      </c>
      <c r="C601" s="143" t="s">
        <v>476</v>
      </c>
      <c r="D601" s="143"/>
      <c r="E601" s="141">
        <f t="shared" si="39"/>
        <v>0</v>
      </c>
      <c r="F601" s="145">
        <v>0</v>
      </c>
    </row>
    <row r="602" s="114" customFormat="1" ht="28.05" hidden="1" customHeight="1" spans="1:6">
      <c r="A602" s="114">
        <f t="shared" si="38"/>
        <v>7</v>
      </c>
      <c r="B602" s="142">
        <v>2080402</v>
      </c>
      <c r="C602" s="143" t="s">
        <v>477</v>
      </c>
      <c r="D602" s="143"/>
      <c r="E602" s="141">
        <f t="shared" si="39"/>
        <v>0</v>
      </c>
      <c r="F602" s="138">
        <v>0</v>
      </c>
    </row>
    <row r="603" s="114" customFormat="1" ht="28.05" hidden="1" customHeight="1" spans="1:6">
      <c r="A603" s="114">
        <f t="shared" si="38"/>
        <v>7</v>
      </c>
      <c r="B603" s="142">
        <v>2080451</v>
      </c>
      <c r="C603" s="143" t="s">
        <v>478</v>
      </c>
      <c r="D603" s="143"/>
      <c r="E603" s="141">
        <f t="shared" si="39"/>
        <v>0</v>
      </c>
      <c r="F603" s="138">
        <v>0</v>
      </c>
    </row>
    <row r="604" s="114" customFormat="1" ht="28.05" hidden="1" customHeight="1" spans="1:6">
      <c r="A604" s="114">
        <f t="shared" si="38"/>
        <v>7</v>
      </c>
      <c r="B604" s="142">
        <v>2080499</v>
      </c>
      <c r="C604" s="143" t="s">
        <v>479</v>
      </c>
      <c r="D604" s="143"/>
      <c r="E604" s="141">
        <f t="shared" si="39"/>
        <v>0</v>
      </c>
      <c r="F604" s="138">
        <v>0</v>
      </c>
    </row>
    <row r="605" s="114" customFormat="1" ht="25" customHeight="1" spans="1:6">
      <c r="A605" s="114">
        <f t="shared" si="38"/>
        <v>5</v>
      </c>
      <c r="B605" s="142">
        <v>20805</v>
      </c>
      <c r="C605" s="143" t="s">
        <v>480</v>
      </c>
      <c r="D605" s="144">
        <f>_wpsfn.ROUNDBANK(E605,2)+0.01</f>
        <v>6159.32</v>
      </c>
      <c r="E605" s="141">
        <f t="shared" si="39"/>
        <v>6159.311072</v>
      </c>
      <c r="F605" s="145">
        <v>61593110.72</v>
      </c>
    </row>
    <row r="606" s="114" customFormat="1" ht="25" customHeight="1" spans="1:6">
      <c r="A606" s="114">
        <f t="shared" si="38"/>
        <v>7</v>
      </c>
      <c r="B606" s="142">
        <v>2080501</v>
      </c>
      <c r="C606" s="143" t="s">
        <v>481</v>
      </c>
      <c r="D606" s="144">
        <f t="shared" ref="D605:D607" si="41">_wpsfn.ROUNDBANK(E606,2)</f>
        <v>706.51</v>
      </c>
      <c r="E606" s="141">
        <f t="shared" si="39"/>
        <v>706.5118</v>
      </c>
      <c r="F606" s="138">
        <v>7065118</v>
      </c>
    </row>
    <row r="607" s="114" customFormat="1" ht="25" customHeight="1" spans="1:6">
      <c r="A607" s="114">
        <f t="shared" si="38"/>
        <v>7</v>
      </c>
      <c r="B607" s="142">
        <v>2080502</v>
      </c>
      <c r="C607" s="143" t="s">
        <v>482</v>
      </c>
      <c r="D607" s="144">
        <f t="shared" si="41"/>
        <v>3004.09</v>
      </c>
      <c r="E607" s="141">
        <f t="shared" si="39"/>
        <v>3004.090432</v>
      </c>
      <c r="F607" s="138">
        <v>30040904.32</v>
      </c>
    </row>
    <row r="608" s="114" customFormat="1" ht="28.05" hidden="1" customHeight="1" spans="1:6">
      <c r="A608" s="114">
        <f t="shared" si="38"/>
        <v>7</v>
      </c>
      <c r="B608" s="142">
        <v>2080503</v>
      </c>
      <c r="C608" s="143" t="s">
        <v>483</v>
      </c>
      <c r="D608" s="143"/>
      <c r="E608" s="141">
        <f t="shared" si="39"/>
        <v>0</v>
      </c>
      <c r="F608" s="138">
        <v>0</v>
      </c>
    </row>
    <row r="609" s="114" customFormat="1" ht="25" customHeight="1" spans="1:6">
      <c r="A609" s="114">
        <f t="shared" si="38"/>
        <v>7</v>
      </c>
      <c r="B609" s="142">
        <v>2080505</v>
      </c>
      <c r="C609" s="143" t="s">
        <v>484</v>
      </c>
      <c r="D609" s="144">
        <f>_wpsfn.ROUNDBANK(E609,2)+0.01</f>
        <v>946.6</v>
      </c>
      <c r="E609" s="141">
        <f t="shared" si="39"/>
        <v>946.588512</v>
      </c>
      <c r="F609" s="138">
        <v>9465885.12</v>
      </c>
    </row>
    <row r="610" s="114" customFormat="1" ht="25" customHeight="1" spans="1:6">
      <c r="A610" s="114">
        <f t="shared" si="38"/>
        <v>7</v>
      </c>
      <c r="B610" s="142">
        <v>2080506</v>
      </c>
      <c r="C610" s="143" t="s">
        <v>485</v>
      </c>
      <c r="D610" s="144">
        <f>_wpsfn.ROUNDBANK(E610,2)</f>
        <v>1502.12</v>
      </c>
      <c r="E610" s="141">
        <f t="shared" si="39"/>
        <v>1502.120328</v>
      </c>
      <c r="F610" s="138">
        <v>15021203.28</v>
      </c>
    </row>
    <row r="611" s="114" customFormat="1" ht="28.05" hidden="1" customHeight="1" spans="1:6">
      <c r="A611" s="114">
        <f t="shared" si="38"/>
        <v>7</v>
      </c>
      <c r="B611" s="142">
        <v>2080507</v>
      </c>
      <c r="C611" s="143" t="s">
        <v>486</v>
      </c>
      <c r="D611" s="143"/>
      <c r="E611" s="141">
        <f t="shared" si="39"/>
        <v>0</v>
      </c>
      <c r="F611" s="138">
        <v>0</v>
      </c>
    </row>
    <row r="612" s="114" customFormat="1" ht="28.05" hidden="1" customHeight="1" spans="1:6">
      <c r="A612" s="114">
        <f t="shared" si="38"/>
        <v>7</v>
      </c>
      <c r="B612" s="142">
        <v>2080508</v>
      </c>
      <c r="C612" s="143" t="s">
        <v>487</v>
      </c>
      <c r="D612" s="143"/>
      <c r="E612" s="141">
        <f t="shared" si="39"/>
        <v>0</v>
      </c>
      <c r="F612" s="138">
        <v>0</v>
      </c>
    </row>
    <row r="613" s="114" customFormat="1" ht="28.05" hidden="1" customHeight="1" spans="1:6">
      <c r="A613" s="114">
        <f t="shared" si="38"/>
        <v>7</v>
      </c>
      <c r="B613" s="142">
        <v>2080599</v>
      </c>
      <c r="C613" s="143" t="s">
        <v>488</v>
      </c>
      <c r="D613" s="143"/>
      <c r="E613" s="141">
        <f t="shared" si="39"/>
        <v>0</v>
      </c>
      <c r="F613" s="138">
        <v>0</v>
      </c>
    </row>
    <row r="614" s="114" customFormat="1" ht="28.05" hidden="1" customHeight="1" spans="1:6">
      <c r="A614" s="114">
        <f t="shared" si="38"/>
        <v>5</v>
      </c>
      <c r="B614" s="142">
        <v>20806</v>
      </c>
      <c r="C614" s="143" t="s">
        <v>489</v>
      </c>
      <c r="D614" s="143"/>
      <c r="E614" s="141">
        <f t="shared" si="39"/>
        <v>0</v>
      </c>
      <c r="F614" s="145">
        <v>0</v>
      </c>
    </row>
    <row r="615" s="114" customFormat="1" ht="28.05" hidden="1" customHeight="1" spans="1:6">
      <c r="A615" s="114">
        <f t="shared" si="38"/>
        <v>7</v>
      </c>
      <c r="B615" s="142">
        <v>2080601</v>
      </c>
      <c r="C615" s="143" t="s">
        <v>490</v>
      </c>
      <c r="D615" s="143"/>
      <c r="E615" s="141">
        <f t="shared" si="39"/>
        <v>0</v>
      </c>
      <c r="F615" s="138">
        <v>0</v>
      </c>
    </row>
    <row r="616" s="114" customFormat="1" ht="28.05" hidden="1" customHeight="1" spans="1:6">
      <c r="A616" s="114">
        <f t="shared" si="38"/>
        <v>7</v>
      </c>
      <c r="B616" s="142">
        <v>2080602</v>
      </c>
      <c r="C616" s="143" t="s">
        <v>491</v>
      </c>
      <c r="D616" s="143"/>
      <c r="E616" s="141">
        <f t="shared" si="39"/>
        <v>0</v>
      </c>
      <c r="F616" s="138">
        <v>0</v>
      </c>
    </row>
    <row r="617" s="114" customFormat="1" ht="28.05" hidden="1" customHeight="1" spans="1:6">
      <c r="A617" s="114">
        <f t="shared" si="38"/>
        <v>7</v>
      </c>
      <c r="B617" s="142">
        <v>2080699</v>
      </c>
      <c r="C617" s="143" t="s">
        <v>492</v>
      </c>
      <c r="D617" s="143"/>
      <c r="E617" s="141">
        <f t="shared" si="39"/>
        <v>0</v>
      </c>
      <c r="F617" s="138">
        <v>0</v>
      </c>
    </row>
    <row r="618" s="114" customFormat="1" ht="28.05" hidden="1" customHeight="1" spans="1:6">
      <c r="A618" s="114">
        <f t="shared" si="38"/>
        <v>5</v>
      </c>
      <c r="B618" s="142">
        <v>20807</v>
      </c>
      <c r="C618" s="143" t="s">
        <v>493</v>
      </c>
      <c r="D618" s="143"/>
      <c r="E618" s="141">
        <f t="shared" si="39"/>
        <v>0</v>
      </c>
      <c r="F618" s="145">
        <v>0</v>
      </c>
    </row>
    <row r="619" s="114" customFormat="1" ht="28.05" hidden="1" customHeight="1" spans="1:6">
      <c r="A619" s="114">
        <f t="shared" si="38"/>
        <v>7</v>
      </c>
      <c r="B619" s="142">
        <v>2080701</v>
      </c>
      <c r="C619" s="143" t="s">
        <v>494</v>
      </c>
      <c r="D619" s="143"/>
      <c r="E619" s="141">
        <f t="shared" si="39"/>
        <v>0</v>
      </c>
      <c r="F619" s="138">
        <v>0</v>
      </c>
    </row>
    <row r="620" s="114" customFormat="1" ht="28.05" hidden="1" customHeight="1" spans="1:6">
      <c r="A620" s="114">
        <f t="shared" si="38"/>
        <v>7</v>
      </c>
      <c r="B620" s="142">
        <v>2080702</v>
      </c>
      <c r="C620" s="143" t="s">
        <v>495</v>
      </c>
      <c r="D620" s="143"/>
      <c r="E620" s="141">
        <f t="shared" si="39"/>
        <v>0</v>
      </c>
      <c r="F620" s="138">
        <v>0</v>
      </c>
    </row>
    <row r="621" s="114" customFormat="1" ht="28.05" hidden="1" customHeight="1" spans="1:6">
      <c r="A621" s="114">
        <f t="shared" si="38"/>
        <v>7</v>
      </c>
      <c r="B621" s="142">
        <v>2080704</v>
      </c>
      <c r="C621" s="143" t="s">
        <v>496</v>
      </c>
      <c r="D621" s="143"/>
      <c r="E621" s="141">
        <f t="shared" si="39"/>
        <v>0</v>
      </c>
      <c r="F621" s="138">
        <v>0</v>
      </c>
    </row>
    <row r="622" s="114" customFormat="1" ht="28.05" hidden="1" customHeight="1" spans="1:6">
      <c r="A622" s="114">
        <f t="shared" si="38"/>
        <v>7</v>
      </c>
      <c r="B622" s="142">
        <v>2080705</v>
      </c>
      <c r="C622" s="143" t="s">
        <v>497</v>
      </c>
      <c r="D622" s="143"/>
      <c r="E622" s="141">
        <f t="shared" si="39"/>
        <v>0</v>
      </c>
      <c r="F622" s="138">
        <v>0</v>
      </c>
    </row>
    <row r="623" s="114" customFormat="1" ht="28.05" hidden="1" customHeight="1" spans="1:6">
      <c r="A623" s="114">
        <f t="shared" si="38"/>
        <v>7</v>
      </c>
      <c r="B623" s="142">
        <v>2080709</v>
      </c>
      <c r="C623" s="143" t="s">
        <v>498</v>
      </c>
      <c r="D623" s="143"/>
      <c r="E623" s="141">
        <f t="shared" si="39"/>
        <v>0</v>
      </c>
      <c r="F623" s="138">
        <v>0</v>
      </c>
    </row>
    <row r="624" s="114" customFormat="1" ht="28.05" hidden="1" customHeight="1" spans="1:6">
      <c r="A624" s="114">
        <f t="shared" si="38"/>
        <v>7</v>
      </c>
      <c r="B624" s="142">
        <v>2080711</v>
      </c>
      <c r="C624" s="143" t="s">
        <v>499</v>
      </c>
      <c r="D624" s="143"/>
      <c r="E624" s="141">
        <f t="shared" si="39"/>
        <v>0</v>
      </c>
      <c r="F624" s="138">
        <v>0</v>
      </c>
    </row>
    <row r="625" s="114" customFormat="1" ht="28.05" hidden="1" customHeight="1" spans="1:6">
      <c r="A625" s="114">
        <f t="shared" si="38"/>
        <v>7</v>
      </c>
      <c r="B625" s="142">
        <v>2080712</v>
      </c>
      <c r="C625" s="143" t="s">
        <v>500</v>
      </c>
      <c r="D625" s="143"/>
      <c r="E625" s="141">
        <f t="shared" si="39"/>
        <v>0</v>
      </c>
      <c r="F625" s="138">
        <v>0</v>
      </c>
    </row>
    <row r="626" s="114" customFormat="1" ht="28.05" hidden="1" customHeight="1" spans="1:6">
      <c r="A626" s="114">
        <f t="shared" si="38"/>
        <v>7</v>
      </c>
      <c r="B626" s="142">
        <v>2080713</v>
      </c>
      <c r="C626" s="143" t="s">
        <v>501</v>
      </c>
      <c r="D626" s="143"/>
      <c r="E626" s="141">
        <f t="shared" si="39"/>
        <v>0</v>
      </c>
      <c r="F626" s="138">
        <v>0</v>
      </c>
    </row>
    <row r="627" s="114" customFormat="1" ht="28.05" hidden="1" customHeight="1" spans="1:6">
      <c r="A627" s="114">
        <f t="shared" si="38"/>
        <v>7</v>
      </c>
      <c r="B627" s="142">
        <v>2080799</v>
      </c>
      <c r="C627" s="143" t="s">
        <v>502</v>
      </c>
      <c r="D627" s="143"/>
      <c r="E627" s="141">
        <f t="shared" si="39"/>
        <v>0</v>
      </c>
      <c r="F627" s="138">
        <v>0</v>
      </c>
    </row>
    <row r="628" s="114" customFormat="1" ht="25" customHeight="1" spans="1:6">
      <c r="A628" s="114">
        <f t="shared" si="38"/>
        <v>5</v>
      </c>
      <c r="B628" s="142">
        <v>20808</v>
      </c>
      <c r="C628" s="143" t="s">
        <v>503</v>
      </c>
      <c r="D628" s="144">
        <f t="shared" ref="D628:D632" si="42">_wpsfn.ROUNDBANK(E628,2)</f>
        <v>402.74</v>
      </c>
      <c r="E628" s="141">
        <f t="shared" si="39"/>
        <v>402.736</v>
      </c>
      <c r="F628" s="145">
        <v>4027360</v>
      </c>
    </row>
    <row r="629" s="114" customFormat="1" ht="25" customHeight="1" spans="1:6">
      <c r="A629" s="114">
        <f t="shared" si="38"/>
        <v>7</v>
      </c>
      <c r="B629" s="142">
        <v>2080801</v>
      </c>
      <c r="C629" s="143" t="s">
        <v>504</v>
      </c>
      <c r="D629" s="144">
        <f t="shared" si="42"/>
        <v>9.07</v>
      </c>
      <c r="E629" s="141">
        <f t="shared" si="39"/>
        <v>9.072</v>
      </c>
      <c r="F629" s="138">
        <v>90720</v>
      </c>
    </row>
    <row r="630" s="114" customFormat="1" ht="28.05" hidden="1" customHeight="1" spans="1:6">
      <c r="A630" s="114">
        <f t="shared" si="38"/>
        <v>7</v>
      </c>
      <c r="B630" s="142">
        <v>2080802</v>
      </c>
      <c r="C630" s="143" t="s">
        <v>505</v>
      </c>
      <c r="D630" s="143"/>
      <c r="E630" s="141">
        <f t="shared" si="39"/>
        <v>0</v>
      </c>
      <c r="F630" s="138">
        <v>0</v>
      </c>
    </row>
    <row r="631" s="114" customFormat="1" ht="25" customHeight="1" spans="1:6">
      <c r="A631" s="114">
        <f t="shared" si="38"/>
        <v>7</v>
      </c>
      <c r="B631" s="142">
        <v>2080803</v>
      </c>
      <c r="C631" s="143" t="s">
        <v>506</v>
      </c>
      <c r="D631" s="144">
        <f t="shared" si="42"/>
        <v>41.04</v>
      </c>
      <c r="E631" s="141">
        <f t="shared" si="39"/>
        <v>41.04</v>
      </c>
      <c r="F631" s="138">
        <v>410400</v>
      </c>
    </row>
    <row r="632" s="114" customFormat="1" ht="25" customHeight="1" spans="1:6">
      <c r="A632" s="114">
        <f t="shared" si="38"/>
        <v>7</v>
      </c>
      <c r="B632" s="142">
        <v>2080805</v>
      </c>
      <c r="C632" s="143" t="s">
        <v>507</v>
      </c>
      <c r="D632" s="144">
        <f>_wpsfn.ROUNDBANK(E632,2)+0.01</f>
        <v>221.51</v>
      </c>
      <c r="E632" s="141">
        <f t="shared" si="39"/>
        <v>221.504</v>
      </c>
      <c r="F632" s="138">
        <v>2215040</v>
      </c>
    </row>
    <row r="633" s="114" customFormat="1" ht="28.05" hidden="1" customHeight="1" spans="1:6">
      <c r="A633" s="114">
        <f t="shared" si="38"/>
        <v>7</v>
      </c>
      <c r="B633" s="142">
        <v>2080806</v>
      </c>
      <c r="C633" s="143" t="s">
        <v>508</v>
      </c>
      <c r="D633" s="143"/>
      <c r="E633" s="141">
        <f t="shared" si="39"/>
        <v>0</v>
      </c>
      <c r="F633" s="138">
        <v>0</v>
      </c>
    </row>
    <row r="634" s="114" customFormat="1" ht="28.05" hidden="1" customHeight="1" spans="1:6">
      <c r="A634" s="114">
        <f t="shared" si="38"/>
        <v>7</v>
      </c>
      <c r="B634" s="142">
        <v>2080807</v>
      </c>
      <c r="C634" s="143" t="s">
        <v>509</v>
      </c>
      <c r="D634" s="143"/>
      <c r="E634" s="141">
        <f t="shared" si="39"/>
        <v>0</v>
      </c>
      <c r="F634" s="138">
        <v>0</v>
      </c>
    </row>
    <row r="635" s="114" customFormat="1" ht="28.05" hidden="1" customHeight="1" spans="1:6">
      <c r="A635" s="114">
        <f t="shared" si="38"/>
        <v>7</v>
      </c>
      <c r="B635" s="142">
        <v>2080808</v>
      </c>
      <c r="C635" s="143" t="s">
        <v>510</v>
      </c>
      <c r="D635" s="143"/>
      <c r="E635" s="141">
        <f t="shared" si="39"/>
        <v>0</v>
      </c>
      <c r="F635" s="138">
        <v>0</v>
      </c>
    </row>
    <row r="636" s="114" customFormat="1" ht="25" customHeight="1" spans="1:6">
      <c r="A636" s="114">
        <f t="shared" si="38"/>
        <v>7</v>
      </c>
      <c r="B636" s="142">
        <v>2080899</v>
      </c>
      <c r="C636" s="143" t="s">
        <v>511</v>
      </c>
      <c r="D636" s="144">
        <f t="shared" ref="D636:D638" si="43">_wpsfn.ROUNDBANK(E636,2)</f>
        <v>131.12</v>
      </c>
      <c r="E636" s="141">
        <f t="shared" si="39"/>
        <v>131.12</v>
      </c>
      <c r="F636" s="138">
        <v>1311200</v>
      </c>
    </row>
    <row r="637" s="114" customFormat="1" ht="25" customHeight="1" spans="1:6">
      <c r="A637" s="114">
        <f t="shared" ref="A637:A700" si="44">LEN(B637)</f>
        <v>5</v>
      </c>
      <c r="B637" s="142">
        <v>20809</v>
      </c>
      <c r="C637" s="143" t="s">
        <v>512</v>
      </c>
      <c r="D637" s="144">
        <f t="shared" si="43"/>
        <v>310</v>
      </c>
      <c r="E637" s="141">
        <f t="shared" si="39"/>
        <v>310</v>
      </c>
      <c r="F637" s="145">
        <v>3100000</v>
      </c>
    </row>
    <row r="638" s="114" customFormat="1" ht="25" customHeight="1" spans="1:6">
      <c r="A638" s="114">
        <f t="shared" si="44"/>
        <v>7</v>
      </c>
      <c r="B638" s="142">
        <v>2080901</v>
      </c>
      <c r="C638" s="143" t="s">
        <v>513</v>
      </c>
      <c r="D638" s="144">
        <f t="shared" si="43"/>
        <v>310</v>
      </c>
      <c r="E638" s="141">
        <f t="shared" si="39"/>
        <v>310</v>
      </c>
      <c r="F638" s="138">
        <v>3100000</v>
      </c>
    </row>
    <row r="639" s="114" customFormat="1" ht="28.05" hidden="1" customHeight="1" spans="1:6">
      <c r="A639" s="114">
        <f t="shared" si="44"/>
        <v>7</v>
      </c>
      <c r="B639" s="142">
        <v>2080902</v>
      </c>
      <c r="C639" s="143" t="s">
        <v>514</v>
      </c>
      <c r="D639" s="143"/>
      <c r="E639" s="141">
        <f t="shared" si="39"/>
        <v>0</v>
      </c>
      <c r="F639" s="138">
        <v>0</v>
      </c>
    </row>
    <row r="640" s="114" customFormat="1" ht="28.05" hidden="1" customHeight="1" spans="1:6">
      <c r="A640" s="114">
        <f t="shared" si="44"/>
        <v>7</v>
      </c>
      <c r="B640" s="142">
        <v>2080903</v>
      </c>
      <c r="C640" s="143" t="s">
        <v>515</v>
      </c>
      <c r="D640" s="143"/>
      <c r="E640" s="141">
        <f t="shared" si="39"/>
        <v>0</v>
      </c>
      <c r="F640" s="138">
        <v>0</v>
      </c>
    </row>
    <row r="641" s="114" customFormat="1" ht="28.05" hidden="1" customHeight="1" spans="1:6">
      <c r="A641" s="114">
        <f t="shared" si="44"/>
        <v>7</v>
      </c>
      <c r="B641" s="142">
        <v>2080904</v>
      </c>
      <c r="C641" s="143" t="s">
        <v>516</v>
      </c>
      <c r="D641" s="143"/>
      <c r="E641" s="141">
        <f t="shared" si="39"/>
        <v>0</v>
      </c>
      <c r="F641" s="138">
        <v>0</v>
      </c>
    </row>
    <row r="642" s="114" customFormat="1" ht="28.05" hidden="1" customHeight="1" spans="1:6">
      <c r="A642" s="114">
        <f t="shared" si="44"/>
        <v>7</v>
      </c>
      <c r="B642" s="142">
        <v>2080905</v>
      </c>
      <c r="C642" s="143" t="s">
        <v>517</v>
      </c>
      <c r="D642" s="143"/>
      <c r="E642" s="141">
        <f t="shared" si="39"/>
        <v>0</v>
      </c>
      <c r="F642" s="138">
        <v>0</v>
      </c>
    </row>
    <row r="643" s="114" customFormat="1" ht="28.05" hidden="1" customHeight="1" spans="1:6">
      <c r="A643" s="114">
        <f t="shared" si="44"/>
        <v>7</v>
      </c>
      <c r="B643" s="142">
        <v>2080999</v>
      </c>
      <c r="C643" s="143" t="s">
        <v>518</v>
      </c>
      <c r="D643" s="143"/>
      <c r="E643" s="141">
        <f t="shared" si="39"/>
        <v>0</v>
      </c>
      <c r="F643" s="138">
        <v>0</v>
      </c>
    </row>
    <row r="644" s="114" customFormat="1" ht="25" customHeight="1" spans="1:6">
      <c r="A644" s="114">
        <f t="shared" si="44"/>
        <v>5</v>
      </c>
      <c r="B644" s="142">
        <v>20810</v>
      </c>
      <c r="C644" s="143" t="s">
        <v>519</v>
      </c>
      <c r="D644" s="144">
        <f t="shared" ref="D644:D646" si="45">_wpsfn.ROUNDBANK(E644,2)</f>
        <v>370.99</v>
      </c>
      <c r="E644" s="141">
        <f t="shared" si="39"/>
        <v>370.9851</v>
      </c>
      <c r="F644" s="145">
        <v>3709851</v>
      </c>
    </row>
    <row r="645" s="114" customFormat="1" ht="25" customHeight="1" spans="1:6">
      <c r="A645" s="114">
        <f t="shared" si="44"/>
        <v>7</v>
      </c>
      <c r="B645" s="142">
        <v>2081001</v>
      </c>
      <c r="C645" s="143" t="s">
        <v>520</v>
      </c>
      <c r="D645" s="144">
        <f t="shared" si="45"/>
        <v>23.99</v>
      </c>
      <c r="E645" s="141">
        <f t="shared" si="39"/>
        <v>23.9851</v>
      </c>
      <c r="F645" s="138">
        <v>239851</v>
      </c>
    </row>
    <row r="646" s="114" customFormat="1" ht="25" customHeight="1" spans="1:6">
      <c r="A646" s="114">
        <f t="shared" si="44"/>
        <v>7</v>
      </c>
      <c r="B646" s="142">
        <v>2081002</v>
      </c>
      <c r="C646" s="143" t="s">
        <v>521</v>
      </c>
      <c r="D646" s="144">
        <f t="shared" si="45"/>
        <v>320</v>
      </c>
      <c r="E646" s="141">
        <f t="shared" si="39"/>
        <v>320</v>
      </c>
      <c r="F646" s="138">
        <v>3200000</v>
      </c>
    </row>
    <row r="647" s="114" customFormat="1" ht="28.05" hidden="1" customHeight="1" spans="1:6">
      <c r="A647" s="114">
        <f t="shared" si="44"/>
        <v>7</v>
      </c>
      <c r="B647" s="142">
        <v>2081003</v>
      </c>
      <c r="C647" s="143" t="s">
        <v>522</v>
      </c>
      <c r="D647" s="143"/>
      <c r="E647" s="141">
        <f t="shared" ref="E647:E710" si="46">F647/10000</f>
        <v>0</v>
      </c>
      <c r="F647" s="138">
        <v>0</v>
      </c>
    </row>
    <row r="648" s="114" customFormat="1" ht="28.05" hidden="1" customHeight="1" spans="1:6">
      <c r="A648" s="114">
        <f t="shared" si="44"/>
        <v>7</v>
      </c>
      <c r="B648" s="142">
        <v>2081004</v>
      </c>
      <c r="C648" s="143" t="s">
        <v>523</v>
      </c>
      <c r="D648" s="143"/>
      <c r="E648" s="141">
        <f t="shared" si="46"/>
        <v>0</v>
      </c>
      <c r="F648" s="138">
        <v>0</v>
      </c>
    </row>
    <row r="649" s="114" customFormat="1" ht="28.05" hidden="1" customHeight="1" spans="1:6">
      <c r="A649" s="114">
        <f t="shared" si="44"/>
        <v>7</v>
      </c>
      <c r="B649" s="142">
        <v>2081005</v>
      </c>
      <c r="C649" s="143" t="s">
        <v>524</v>
      </c>
      <c r="D649" s="143"/>
      <c r="E649" s="141">
        <f t="shared" si="46"/>
        <v>0</v>
      </c>
      <c r="F649" s="138">
        <v>0</v>
      </c>
    </row>
    <row r="650" s="114" customFormat="1" ht="28.05" hidden="1" customHeight="1" spans="1:6">
      <c r="A650" s="114">
        <f t="shared" si="44"/>
        <v>7</v>
      </c>
      <c r="B650" s="142">
        <v>2081006</v>
      </c>
      <c r="C650" s="143" t="s">
        <v>525</v>
      </c>
      <c r="D650" s="143"/>
      <c r="E650" s="141">
        <f t="shared" si="46"/>
        <v>0</v>
      </c>
      <c r="F650" s="138">
        <v>0</v>
      </c>
    </row>
    <row r="651" s="114" customFormat="1" ht="25" customHeight="1" spans="1:6">
      <c r="A651" s="114">
        <f t="shared" si="44"/>
        <v>7</v>
      </c>
      <c r="B651" s="142">
        <v>2081099</v>
      </c>
      <c r="C651" s="143" t="s">
        <v>526</v>
      </c>
      <c r="D651" s="144">
        <f t="shared" ref="D651:D657" si="47">_wpsfn.ROUNDBANK(E651,2)</f>
        <v>27</v>
      </c>
      <c r="E651" s="141">
        <f t="shared" si="46"/>
        <v>27</v>
      </c>
      <c r="F651" s="138">
        <v>270000</v>
      </c>
    </row>
    <row r="652" s="114" customFormat="1" ht="25" customHeight="1" spans="1:6">
      <c r="A652" s="114">
        <f t="shared" si="44"/>
        <v>5</v>
      </c>
      <c r="B652" s="142">
        <v>20811</v>
      </c>
      <c r="C652" s="143" t="s">
        <v>527</v>
      </c>
      <c r="D652" s="144">
        <f t="shared" si="47"/>
        <v>851.25</v>
      </c>
      <c r="E652" s="141">
        <f t="shared" si="46"/>
        <v>851.254</v>
      </c>
      <c r="F652" s="145">
        <v>8512540</v>
      </c>
    </row>
    <row r="653" s="114" customFormat="1" ht="28.05" hidden="1" customHeight="1" spans="1:6">
      <c r="A653" s="114">
        <f t="shared" si="44"/>
        <v>7</v>
      </c>
      <c r="B653" s="142">
        <v>2081101</v>
      </c>
      <c r="C653" s="143" t="s">
        <v>65</v>
      </c>
      <c r="D653" s="143"/>
      <c r="E653" s="141">
        <f t="shared" si="46"/>
        <v>0</v>
      </c>
      <c r="F653" s="138">
        <v>0</v>
      </c>
    </row>
    <row r="654" s="114" customFormat="1" ht="28.05" hidden="1" customHeight="1" spans="1:6">
      <c r="A654" s="114">
        <f t="shared" si="44"/>
        <v>7</v>
      </c>
      <c r="B654" s="142">
        <v>2081102</v>
      </c>
      <c r="C654" s="143" t="s">
        <v>66</v>
      </c>
      <c r="D654" s="143"/>
      <c r="E654" s="141">
        <f t="shared" si="46"/>
        <v>0</v>
      </c>
      <c r="F654" s="138">
        <v>0</v>
      </c>
    </row>
    <row r="655" s="114" customFormat="1" ht="28.05" hidden="1" customHeight="1" spans="1:6">
      <c r="A655" s="114">
        <f t="shared" si="44"/>
        <v>7</v>
      </c>
      <c r="B655" s="142">
        <v>2081103</v>
      </c>
      <c r="C655" s="143" t="s">
        <v>67</v>
      </c>
      <c r="D655" s="143"/>
      <c r="E655" s="141">
        <f t="shared" si="46"/>
        <v>0</v>
      </c>
      <c r="F655" s="138">
        <v>0</v>
      </c>
    </row>
    <row r="656" s="114" customFormat="1" ht="25" customHeight="1" spans="1:6">
      <c r="A656" s="114">
        <f t="shared" si="44"/>
        <v>7</v>
      </c>
      <c r="B656" s="142">
        <v>2081104</v>
      </c>
      <c r="C656" s="143" t="s">
        <v>528</v>
      </c>
      <c r="D656" s="144">
        <f t="shared" si="47"/>
        <v>55.1</v>
      </c>
      <c r="E656" s="141">
        <f t="shared" si="46"/>
        <v>55.1</v>
      </c>
      <c r="F656" s="138">
        <v>551000</v>
      </c>
    </row>
    <row r="657" s="114" customFormat="1" ht="25" customHeight="1" spans="1:6">
      <c r="A657" s="114">
        <f t="shared" si="44"/>
        <v>7</v>
      </c>
      <c r="B657" s="142">
        <v>2081105</v>
      </c>
      <c r="C657" s="143" t="s">
        <v>529</v>
      </c>
      <c r="D657" s="144">
        <f t="shared" si="47"/>
        <v>13.8</v>
      </c>
      <c r="E657" s="141">
        <f t="shared" si="46"/>
        <v>13.8</v>
      </c>
      <c r="F657" s="138">
        <v>138000</v>
      </c>
    </row>
    <row r="658" s="114" customFormat="1" ht="28.05" hidden="1" customHeight="1" spans="1:6">
      <c r="A658" s="114">
        <f t="shared" si="44"/>
        <v>7</v>
      </c>
      <c r="B658" s="142">
        <v>2081106</v>
      </c>
      <c r="C658" s="143" t="s">
        <v>530</v>
      </c>
      <c r="D658" s="143"/>
      <c r="E658" s="141">
        <f t="shared" si="46"/>
        <v>0</v>
      </c>
      <c r="F658" s="138">
        <v>0</v>
      </c>
    </row>
    <row r="659" s="114" customFormat="1" ht="25" customHeight="1" spans="1:6">
      <c r="A659" s="114">
        <f t="shared" si="44"/>
        <v>7</v>
      </c>
      <c r="B659" s="142">
        <v>2081107</v>
      </c>
      <c r="C659" s="143" t="s">
        <v>531</v>
      </c>
      <c r="D659" s="144">
        <f>_wpsfn.ROUNDBANK(E659,2)</f>
        <v>302</v>
      </c>
      <c r="E659" s="141">
        <f t="shared" si="46"/>
        <v>302</v>
      </c>
      <c r="F659" s="138">
        <v>3020000</v>
      </c>
    </row>
    <row r="660" s="114" customFormat="1" ht="25" customHeight="1" spans="1:6">
      <c r="A660" s="114">
        <f t="shared" si="44"/>
        <v>7</v>
      </c>
      <c r="B660" s="142">
        <v>2081199</v>
      </c>
      <c r="C660" s="143" t="s">
        <v>532</v>
      </c>
      <c r="D660" s="144">
        <f>_wpsfn.ROUNDBANK(E660,2)</f>
        <v>480.35</v>
      </c>
      <c r="E660" s="141">
        <f t="shared" si="46"/>
        <v>480.354</v>
      </c>
      <c r="F660" s="138">
        <v>4803540</v>
      </c>
    </row>
    <row r="661" s="114" customFormat="1" ht="28.05" hidden="1" customHeight="1" spans="1:6">
      <c r="A661" s="114">
        <f t="shared" si="44"/>
        <v>5</v>
      </c>
      <c r="B661" s="142">
        <v>20816</v>
      </c>
      <c r="C661" s="143" t="s">
        <v>533</v>
      </c>
      <c r="D661" s="143"/>
      <c r="E661" s="141">
        <f t="shared" si="46"/>
        <v>0</v>
      </c>
      <c r="F661" s="145">
        <v>0</v>
      </c>
    </row>
    <row r="662" s="114" customFormat="1" ht="28.05" hidden="1" customHeight="1" spans="1:6">
      <c r="A662" s="114">
        <f t="shared" si="44"/>
        <v>7</v>
      </c>
      <c r="B662" s="142">
        <v>2081601</v>
      </c>
      <c r="C662" s="143" t="s">
        <v>65</v>
      </c>
      <c r="D662" s="143"/>
      <c r="E662" s="141">
        <f t="shared" si="46"/>
        <v>0</v>
      </c>
      <c r="F662" s="138">
        <v>0</v>
      </c>
    </row>
    <row r="663" s="114" customFormat="1" ht="28.05" hidden="1" customHeight="1" spans="1:6">
      <c r="A663" s="114">
        <f t="shared" si="44"/>
        <v>7</v>
      </c>
      <c r="B663" s="142">
        <v>2081602</v>
      </c>
      <c r="C663" s="143" t="s">
        <v>66</v>
      </c>
      <c r="D663" s="143"/>
      <c r="E663" s="141">
        <f t="shared" si="46"/>
        <v>0</v>
      </c>
      <c r="F663" s="138">
        <v>0</v>
      </c>
    </row>
    <row r="664" s="114" customFormat="1" ht="28.05" hidden="1" customHeight="1" spans="1:6">
      <c r="A664" s="114">
        <f t="shared" si="44"/>
        <v>7</v>
      </c>
      <c r="B664" s="142">
        <v>2081603</v>
      </c>
      <c r="C664" s="143" t="s">
        <v>67</v>
      </c>
      <c r="D664" s="143"/>
      <c r="E664" s="141">
        <f t="shared" si="46"/>
        <v>0</v>
      </c>
      <c r="F664" s="138">
        <v>0</v>
      </c>
    </row>
    <row r="665" s="114" customFormat="1" ht="28.05" hidden="1" customHeight="1" spans="1:6">
      <c r="A665" s="114">
        <f t="shared" si="44"/>
        <v>7</v>
      </c>
      <c r="B665" s="142">
        <v>2081699</v>
      </c>
      <c r="C665" s="143" t="s">
        <v>534</v>
      </c>
      <c r="D665" s="143"/>
      <c r="E665" s="141">
        <f t="shared" si="46"/>
        <v>0</v>
      </c>
      <c r="F665" s="138">
        <v>0</v>
      </c>
    </row>
    <row r="666" s="114" customFormat="1" ht="25" customHeight="1" spans="1:6">
      <c r="A666" s="114">
        <f t="shared" si="44"/>
        <v>5</v>
      </c>
      <c r="B666" s="142">
        <v>20819</v>
      </c>
      <c r="C666" s="143" t="s">
        <v>535</v>
      </c>
      <c r="D666" s="144">
        <f t="shared" ref="D666:D670" si="48">_wpsfn.ROUNDBANK(E666,2)</f>
        <v>153.28</v>
      </c>
      <c r="E666" s="141">
        <f t="shared" si="46"/>
        <v>153.284</v>
      </c>
      <c r="F666" s="145">
        <v>1532840</v>
      </c>
    </row>
    <row r="667" s="114" customFormat="1" ht="28.05" hidden="1" customHeight="1" spans="1:6">
      <c r="A667" s="114">
        <f t="shared" si="44"/>
        <v>7</v>
      </c>
      <c r="B667" s="142">
        <v>2081901</v>
      </c>
      <c r="C667" s="143" t="s">
        <v>536</v>
      </c>
      <c r="D667" s="143"/>
      <c r="E667" s="141">
        <f t="shared" si="46"/>
        <v>0</v>
      </c>
      <c r="F667" s="138">
        <v>0</v>
      </c>
    </row>
    <row r="668" s="114" customFormat="1" ht="25" customHeight="1" spans="1:6">
      <c r="A668" s="114">
        <f t="shared" si="44"/>
        <v>7</v>
      </c>
      <c r="B668" s="142">
        <v>2081902</v>
      </c>
      <c r="C668" s="143" t="s">
        <v>537</v>
      </c>
      <c r="D668" s="144">
        <f t="shared" si="48"/>
        <v>153.28</v>
      </c>
      <c r="E668" s="141">
        <f t="shared" si="46"/>
        <v>153.284</v>
      </c>
      <c r="F668" s="138">
        <v>1532840</v>
      </c>
    </row>
    <row r="669" s="114" customFormat="1" ht="25" customHeight="1" spans="1:6">
      <c r="A669" s="114">
        <f t="shared" si="44"/>
        <v>5</v>
      </c>
      <c r="B669" s="142">
        <v>20820</v>
      </c>
      <c r="C669" s="143" t="s">
        <v>538</v>
      </c>
      <c r="D669" s="144">
        <f t="shared" si="48"/>
        <v>1</v>
      </c>
      <c r="E669" s="141">
        <f t="shared" si="46"/>
        <v>1</v>
      </c>
      <c r="F669" s="145">
        <v>10000</v>
      </c>
    </row>
    <row r="670" s="114" customFormat="1" ht="25" customHeight="1" spans="1:6">
      <c r="A670" s="114">
        <f t="shared" si="44"/>
        <v>7</v>
      </c>
      <c r="B670" s="142">
        <v>2082001</v>
      </c>
      <c r="C670" s="143" t="s">
        <v>539</v>
      </c>
      <c r="D670" s="144">
        <f t="shared" si="48"/>
        <v>1</v>
      </c>
      <c r="E670" s="141">
        <f t="shared" si="46"/>
        <v>1</v>
      </c>
      <c r="F670" s="138">
        <v>10000</v>
      </c>
    </row>
    <row r="671" s="114" customFormat="1" ht="28.05" hidden="1" customHeight="1" spans="1:6">
      <c r="A671" s="114">
        <f t="shared" si="44"/>
        <v>7</v>
      </c>
      <c r="B671" s="142">
        <v>2082002</v>
      </c>
      <c r="C671" s="143" t="s">
        <v>540</v>
      </c>
      <c r="D671" s="143"/>
      <c r="E671" s="141">
        <f t="shared" si="46"/>
        <v>0</v>
      </c>
      <c r="F671" s="138">
        <v>0</v>
      </c>
    </row>
    <row r="672" s="114" customFormat="1" ht="25" customHeight="1" spans="1:6">
      <c r="A672" s="114">
        <f t="shared" si="44"/>
        <v>5</v>
      </c>
      <c r="B672" s="142">
        <v>20821</v>
      </c>
      <c r="C672" s="143" t="s">
        <v>541</v>
      </c>
      <c r="D672" s="144">
        <f>_wpsfn.ROUNDBANK(E672,2)</f>
        <v>27</v>
      </c>
      <c r="E672" s="141">
        <f t="shared" si="46"/>
        <v>27</v>
      </c>
      <c r="F672" s="145">
        <v>270000</v>
      </c>
    </row>
    <row r="673" s="114" customFormat="1" ht="28.05" hidden="1" customHeight="1" spans="1:6">
      <c r="A673" s="114">
        <f t="shared" si="44"/>
        <v>7</v>
      </c>
      <c r="B673" s="142">
        <v>2082101</v>
      </c>
      <c r="C673" s="143" t="s">
        <v>542</v>
      </c>
      <c r="D673" s="143"/>
      <c r="E673" s="141">
        <f t="shared" si="46"/>
        <v>0</v>
      </c>
      <c r="F673" s="138">
        <v>0</v>
      </c>
    </row>
    <row r="674" s="114" customFormat="1" ht="25" customHeight="1" spans="1:6">
      <c r="A674" s="114">
        <f t="shared" si="44"/>
        <v>7</v>
      </c>
      <c r="B674" s="142">
        <v>2082102</v>
      </c>
      <c r="C674" s="143" t="s">
        <v>543</v>
      </c>
      <c r="D674" s="144">
        <f>_wpsfn.ROUNDBANK(E674,2)</f>
        <v>27</v>
      </c>
      <c r="E674" s="141">
        <f t="shared" si="46"/>
        <v>27</v>
      </c>
      <c r="F674" s="138">
        <v>270000</v>
      </c>
    </row>
    <row r="675" s="114" customFormat="1" ht="28.05" hidden="1" customHeight="1" spans="1:6">
      <c r="A675" s="114">
        <f t="shared" si="44"/>
        <v>5</v>
      </c>
      <c r="B675" s="142">
        <v>20822</v>
      </c>
      <c r="C675" s="143" t="s">
        <v>544</v>
      </c>
      <c r="D675" s="143"/>
      <c r="E675" s="141">
        <f t="shared" si="46"/>
        <v>0</v>
      </c>
      <c r="F675" s="145">
        <v>0</v>
      </c>
    </row>
    <row r="676" s="114" customFormat="1" ht="28.05" hidden="1" customHeight="1" spans="1:6">
      <c r="A676" s="114">
        <f t="shared" si="44"/>
        <v>7</v>
      </c>
      <c r="B676" s="142">
        <v>2082201</v>
      </c>
      <c r="C676" s="143" t="s">
        <v>545</v>
      </c>
      <c r="D676" s="143"/>
      <c r="E676" s="141">
        <f t="shared" si="46"/>
        <v>0</v>
      </c>
      <c r="F676" s="138">
        <v>0</v>
      </c>
    </row>
    <row r="677" s="114" customFormat="1" ht="28.05" hidden="1" customHeight="1" spans="1:6">
      <c r="A677" s="114">
        <f t="shared" si="44"/>
        <v>7</v>
      </c>
      <c r="B677" s="142">
        <v>2082202</v>
      </c>
      <c r="C677" s="143" t="s">
        <v>546</v>
      </c>
      <c r="D677" s="143"/>
      <c r="E677" s="141">
        <f t="shared" si="46"/>
        <v>0</v>
      </c>
      <c r="F677" s="138">
        <v>0</v>
      </c>
    </row>
    <row r="678" s="114" customFormat="1" ht="28.05" hidden="1" customHeight="1" spans="1:6">
      <c r="A678" s="114">
        <f t="shared" si="44"/>
        <v>7</v>
      </c>
      <c r="B678" s="142">
        <v>2082299</v>
      </c>
      <c r="C678" s="143" t="s">
        <v>547</v>
      </c>
      <c r="D678" s="143"/>
      <c r="E678" s="141">
        <f t="shared" si="46"/>
        <v>0</v>
      </c>
      <c r="F678" s="138">
        <v>0</v>
      </c>
    </row>
    <row r="679" s="114" customFormat="1" ht="28.05" hidden="1" customHeight="1" spans="1:6">
      <c r="A679" s="114">
        <f t="shared" si="44"/>
        <v>5</v>
      </c>
      <c r="B679" s="142">
        <v>20823</v>
      </c>
      <c r="C679" s="143" t="s">
        <v>548</v>
      </c>
      <c r="D679" s="143"/>
      <c r="E679" s="141">
        <f t="shared" si="46"/>
        <v>0</v>
      </c>
      <c r="F679" s="145">
        <v>0</v>
      </c>
    </row>
    <row r="680" s="114" customFormat="1" ht="28.05" hidden="1" customHeight="1" spans="1:6">
      <c r="A680" s="114">
        <f t="shared" si="44"/>
        <v>7</v>
      </c>
      <c r="B680" s="142">
        <v>2082301</v>
      </c>
      <c r="C680" s="143" t="s">
        <v>545</v>
      </c>
      <c r="D680" s="143"/>
      <c r="E680" s="141">
        <f t="shared" si="46"/>
        <v>0</v>
      </c>
      <c r="F680" s="138">
        <v>0</v>
      </c>
    </row>
    <row r="681" s="114" customFormat="1" ht="28.05" hidden="1" customHeight="1" spans="1:6">
      <c r="A681" s="114">
        <f t="shared" si="44"/>
        <v>7</v>
      </c>
      <c r="B681" s="142">
        <v>2082302</v>
      </c>
      <c r="C681" s="143" t="s">
        <v>546</v>
      </c>
      <c r="D681" s="143"/>
      <c r="E681" s="141">
        <f t="shared" si="46"/>
        <v>0</v>
      </c>
      <c r="F681" s="138">
        <v>0</v>
      </c>
    </row>
    <row r="682" s="114" customFormat="1" ht="28.05" hidden="1" customHeight="1" spans="1:6">
      <c r="A682" s="114">
        <f t="shared" si="44"/>
        <v>7</v>
      </c>
      <c r="B682" s="142">
        <v>2082399</v>
      </c>
      <c r="C682" s="143" t="s">
        <v>549</v>
      </c>
      <c r="D682" s="143"/>
      <c r="E682" s="141">
        <f t="shared" si="46"/>
        <v>0</v>
      </c>
      <c r="F682" s="138">
        <v>0</v>
      </c>
    </row>
    <row r="683" s="114" customFormat="1" ht="28.05" hidden="1" customHeight="1" spans="1:6">
      <c r="A683" s="114">
        <f t="shared" si="44"/>
        <v>5</v>
      </c>
      <c r="B683" s="142">
        <v>20824</v>
      </c>
      <c r="C683" s="143" t="s">
        <v>550</v>
      </c>
      <c r="D683" s="143"/>
      <c r="E683" s="141">
        <f t="shared" si="46"/>
        <v>0</v>
      </c>
      <c r="F683" s="145">
        <v>0</v>
      </c>
    </row>
    <row r="684" s="114" customFormat="1" ht="28.05" hidden="1" customHeight="1" spans="1:6">
      <c r="A684" s="114">
        <f t="shared" si="44"/>
        <v>7</v>
      </c>
      <c r="B684" s="142">
        <v>2082401</v>
      </c>
      <c r="C684" s="143" t="s">
        <v>551</v>
      </c>
      <c r="D684" s="143"/>
      <c r="E684" s="141">
        <f t="shared" si="46"/>
        <v>0</v>
      </c>
      <c r="F684" s="138">
        <v>0</v>
      </c>
    </row>
    <row r="685" s="114" customFormat="1" ht="28.05" hidden="1" customHeight="1" spans="1:6">
      <c r="A685" s="114">
        <f t="shared" si="44"/>
        <v>7</v>
      </c>
      <c r="B685" s="142">
        <v>2082402</v>
      </c>
      <c r="C685" s="143" t="s">
        <v>552</v>
      </c>
      <c r="D685" s="143"/>
      <c r="E685" s="141">
        <f t="shared" si="46"/>
        <v>0</v>
      </c>
      <c r="F685" s="138">
        <v>0</v>
      </c>
    </row>
    <row r="686" s="114" customFormat="1" ht="28.05" hidden="1" customHeight="1" spans="1:6">
      <c r="A686" s="114">
        <f t="shared" si="44"/>
        <v>5</v>
      </c>
      <c r="B686" s="142">
        <v>20825</v>
      </c>
      <c r="C686" s="143" t="s">
        <v>553</v>
      </c>
      <c r="D686" s="143"/>
      <c r="E686" s="141">
        <f t="shared" si="46"/>
        <v>0</v>
      </c>
      <c r="F686" s="145">
        <v>0</v>
      </c>
    </row>
    <row r="687" s="114" customFormat="1" ht="28.05" hidden="1" customHeight="1" spans="1:6">
      <c r="A687" s="114">
        <f t="shared" si="44"/>
        <v>7</v>
      </c>
      <c r="B687" s="142">
        <v>2082501</v>
      </c>
      <c r="C687" s="143" t="s">
        <v>554</v>
      </c>
      <c r="D687" s="143"/>
      <c r="E687" s="141">
        <f t="shared" si="46"/>
        <v>0</v>
      </c>
      <c r="F687" s="138">
        <v>0</v>
      </c>
    </row>
    <row r="688" s="114" customFormat="1" ht="28.05" hidden="1" customHeight="1" spans="1:6">
      <c r="A688" s="114">
        <f t="shared" si="44"/>
        <v>7</v>
      </c>
      <c r="B688" s="142">
        <v>2082502</v>
      </c>
      <c r="C688" s="143" t="s">
        <v>555</v>
      </c>
      <c r="D688" s="143"/>
      <c r="E688" s="141">
        <f t="shared" si="46"/>
        <v>0</v>
      </c>
      <c r="F688" s="138">
        <v>0</v>
      </c>
    </row>
    <row r="689" s="114" customFormat="1" ht="25" hidden="1" customHeight="1" spans="1:6">
      <c r="A689" s="114">
        <f t="shared" si="44"/>
        <v>5</v>
      </c>
      <c r="B689" s="142">
        <v>20826</v>
      </c>
      <c r="C689" s="143" t="s">
        <v>556</v>
      </c>
      <c r="D689" s="143"/>
      <c r="E689" s="141">
        <f t="shared" si="46"/>
        <v>0</v>
      </c>
      <c r="F689" s="145">
        <v>0</v>
      </c>
    </row>
    <row r="690" s="114" customFormat="1" ht="28.05" hidden="1" customHeight="1" spans="1:6">
      <c r="A690" s="114">
        <f t="shared" si="44"/>
        <v>7</v>
      </c>
      <c r="B690" s="142">
        <v>2082601</v>
      </c>
      <c r="C690" s="143" t="s">
        <v>557</v>
      </c>
      <c r="D690" s="143"/>
      <c r="E690" s="141">
        <f t="shared" si="46"/>
        <v>0</v>
      </c>
      <c r="F690" s="138">
        <v>0</v>
      </c>
    </row>
    <row r="691" s="114" customFormat="1" ht="25" hidden="1" customHeight="1" spans="1:6">
      <c r="A691" s="114">
        <f t="shared" si="44"/>
        <v>7</v>
      </c>
      <c r="B691" s="142">
        <v>2082602</v>
      </c>
      <c r="C691" s="143" t="s">
        <v>558</v>
      </c>
      <c r="D691" s="143"/>
      <c r="E691" s="141">
        <f t="shared" si="46"/>
        <v>0</v>
      </c>
      <c r="F691" s="138">
        <v>0</v>
      </c>
    </row>
    <row r="692" s="114" customFormat="1" ht="28.05" hidden="1" customHeight="1" spans="1:6">
      <c r="A692" s="114">
        <f t="shared" si="44"/>
        <v>7</v>
      </c>
      <c r="B692" s="142">
        <v>2082699</v>
      </c>
      <c r="C692" s="143" t="s">
        <v>559</v>
      </c>
      <c r="D692" s="143"/>
      <c r="E692" s="141">
        <f t="shared" si="46"/>
        <v>0</v>
      </c>
      <c r="F692" s="138">
        <v>0</v>
      </c>
    </row>
    <row r="693" s="114" customFormat="1" ht="28.05" hidden="1" customHeight="1" spans="1:6">
      <c r="A693" s="114">
        <f t="shared" si="44"/>
        <v>5</v>
      </c>
      <c r="B693" s="142">
        <v>20827</v>
      </c>
      <c r="C693" s="143" t="s">
        <v>560</v>
      </c>
      <c r="D693" s="143"/>
      <c r="E693" s="141">
        <f t="shared" si="46"/>
        <v>0</v>
      </c>
      <c r="F693" s="145">
        <v>0</v>
      </c>
    </row>
    <row r="694" s="114" customFormat="1" ht="28.05" hidden="1" customHeight="1" spans="1:6">
      <c r="A694" s="114">
        <f t="shared" si="44"/>
        <v>7</v>
      </c>
      <c r="B694" s="142">
        <v>2082701</v>
      </c>
      <c r="C694" s="143" t="s">
        <v>561</v>
      </c>
      <c r="D694" s="143"/>
      <c r="E694" s="141">
        <f t="shared" si="46"/>
        <v>0</v>
      </c>
      <c r="F694" s="138">
        <v>0</v>
      </c>
    </row>
    <row r="695" s="114" customFormat="1" ht="28.05" hidden="1" customHeight="1" spans="1:6">
      <c r="A695" s="114">
        <f t="shared" si="44"/>
        <v>7</v>
      </c>
      <c r="B695" s="142">
        <v>2082702</v>
      </c>
      <c r="C695" s="143" t="s">
        <v>562</v>
      </c>
      <c r="D695" s="143"/>
      <c r="E695" s="141">
        <f t="shared" si="46"/>
        <v>0</v>
      </c>
      <c r="F695" s="138">
        <v>0</v>
      </c>
    </row>
    <row r="696" s="114" customFormat="1" ht="28.05" hidden="1" customHeight="1" spans="1:6">
      <c r="A696" s="114">
        <f t="shared" si="44"/>
        <v>7</v>
      </c>
      <c r="B696" s="142">
        <v>2082799</v>
      </c>
      <c r="C696" s="143" t="s">
        <v>563</v>
      </c>
      <c r="D696" s="143"/>
      <c r="E696" s="141">
        <f t="shared" si="46"/>
        <v>0</v>
      </c>
      <c r="F696" s="138">
        <v>0</v>
      </c>
    </row>
    <row r="697" s="114" customFormat="1" ht="25" customHeight="1" spans="1:6">
      <c r="A697" s="114">
        <f t="shared" si="44"/>
        <v>5</v>
      </c>
      <c r="B697" s="142">
        <v>20828</v>
      </c>
      <c r="C697" s="143" t="s">
        <v>564</v>
      </c>
      <c r="D697" s="144">
        <f>_wpsfn.ROUNDBANK(E697,2)</f>
        <v>155.86</v>
      </c>
      <c r="E697" s="141">
        <f t="shared" si="46"/>
        <v>155.86052</v>
      </c>
      <c r="F697" s="145">
        <v>1558605.2</v>
      </c>
    </row>
    <row r="698" s="114" customFormat="1" ht="28.05" hidden="1" customHeight="1" spans="1:6">
      <c r="A698" s="114">
        <f t="shared" si="44"/>
        <v>7</v>
      </c>
      <c r="B698" s="142">
        <v>2082801</v>
      </c>
      <c r="C698" s="143" t="s">
        <v>65</v>
      </c>
      <c r="D698" s="143"/>
      <c r="E698" s="141">
        <f t="shared" si="46"/>
        <v>0</v>
      </c>
      <c r="F698" s="138">
        <v>0</v>
      </c>
    </row>
    <row r="699" s="114" customFormat="1" ht="28.05" hidden="1" customHeight="1" spans="1:6">
      <c r="A699" s="114">
        <f t="shared" si="44"/>
        <v>7</v>
      </c>
      <c r="B699" s="142">
        <v>2082802</v>
      </c>
      <c r="C699" s="143" t="s">
        <v>66</v>
      </c>
      <c r="D699" s="143"/>
      <c r="E699" s="141">
        <f t="shared" si="46"/>
        <v>0</v>
      </c>
      <c r="F699" s="138">
        <v>0</v>
      </c>
    </row>
    <row r="700" s="114" customFormat="1" ht="28.05" hidden="1" customHeight="1" spans="1:6">
      <c r="A700" s="114">
        <f t="shared" si="44"/>
        <v>7</v>
      </c>
      <c r="B700" s="142">
        <v>2082803</v>
      </c>
      <c r="C700" s="143" t="s">
        <v>67</v>
      </c>
      <c r="D700" s="143"/>
      <c r="E700" s="141">
        <f t="shared" si="46"/>
        <v>0</v>
      </c>
      <c r="F700" s="138">
        <v>0</v>
      </c>
    </row>
    <row r="701" s="114" customFormat="1" ht="28.05" hidden="1" customHeight="1" spans="1:6">
      <c r="A701" s="114">
        <f t="shared" ref="A701:A764" si="49">LEN(B701)</f>
        <v>7</v>
      </c>
      <c r="B701" s="142">
        <v>2082804</v>
      </c>
      <c r="C701" s="143" t="s">
        <v>565</v>
      </c>
      <c r="D701" s="143"/>
      <c r="E701" s="141">
        <f t="shared" si="46"/>
        <v>0</v>
      </c>
      <c r="F701" s="138">
        <v>0</v>
      </c>
    </row>
    <row r="702" s="114" customFormat="1" ht="28.05" hidden="1" customHeight="1" spans="1:6">
      <c r="A702" s="114">
        <f t="shared" si="49"/>
        <v>7</v>
      </c>
      <c r="B702" s="142">
        <v>2082805</v>
      </c>
      <c r="C702" s="143" t="s">
        <v>566</v>
      </c>
      <c r="D702" s="143"/>
      <c r="E702" s="141">
        <f t="shared" si="46"/>
        <v>0</v>
      </c>
      <c r="F702" s="138">
        <v>0</v>
      </c>
    </row>
    <row r="703" s="114" customFormat="1" ht="25" customHeight="1" spans="1:6">
      <c r="A703" s="114">
        <f t="shared" si="49"/>
        <v>7</v>
      </c>
      <c r="B703" s="142">
        <v>2082850</v>
      </c>
      <c r="C703" s="143" t="s">
        <v>74</v>
      </c>
      <c r="D703" s="144">
        <f t="shared" ref="D703:D709" si="50">_wpsfn.ROUNDBANK(E703,2)</f>
        <v>155.21</v>
      </c>
      <c r="E703" s="141">
        <f t="shared" si="46"/>
        <v>155.21052</v>
      </c>
      <c r="F703" s="138">
        <v>1552105.2</v>
      </c>
    </row>
    <row r="704" s="114" customFormat="1" ht="33" customHeight="1" spans="1:6">
      <c r="A704" s="114">
        <f t="shared" si="49"/>
        <v>7</v>
      </c>
      <c r="B704" s="142">
        <v>2082899</v>
      </c>
      <c r="C704" s="143" t="s">
        <v>567</v>
      </c>
      <c r="D704" s="144">
        <f t="shared" si="50"/>
        <v>0.65</v>
      </c>
      <c r="E704" s="141">
        <f t="shared" si="46"/>
        <v>0.65</v>
      </c>
      <c r="F704" s="138">
        <v>6500</v>
      </c>
    </row>
    <row r="705" s="114" customFormat="1" ht="28.05" hidden="1" customHeight="1" spans="1:6">
      <c r="A705" s="114">
        <f t="shared" si="49"/>
        <v>5</v>
      </c>
      <c r="B705" s="142">
        <v>20829</v>
      </c>
      <c r="C705" s="143" t="s">
        <v>568</v>
      </c>
      <c r="D705" s="143"/>
      <c r="E705" s="141">
        <f t="shared" si="46"/>
        <v>0</v>
      </c>
      <c r="F705" s="145">
        <v>0</v>
      </c>
    </row>
    <row r="706" s="114" customFormat="1" ht="28.05" hidden="1" customHeight="1" spans="1:6">
      <c r="A706" s="114">
        <f t="shared" si="49"/>
        <v>7</v>
      </c>
      <c r="B706" s="142">
        <v>2082901</v>
      </c>
      <c r="C706" s="143" t="s">
        <v>546</v>
      </c>
      <c r="D706" s="143"/>
      <c r="E706" s="141">
        <f t="shared" si="46"/>
        <v>0</v>
      </c>
      <c r="F706" s="138">
        <v>0</v>
      </c>
    </row>
    <row r="707" s="114" customFormat="1" ht="28.05" hidden="1" customHeight="1" spans="1:6">
      <c r="A707" s="114">
        <f t="shared" si="49"/>
        <v>7</v>
      </c>
      <c r="B707" s="142">
        <v>2082999</v>
      </c>
      <c r="C707" s="143" t="s">
        <v>569</v>
      </c>
      <c r="D707" s="143"/>
      <c r="E707" s="141">
        <f t="shared" si="46"/>
        <v>0</v>
      </c>
      <c r="F707" s="138">
        <v>0</v>
      </c>
    </row>
    <row r="708" s="114" customFormat="1" ht="28.05" customHeight="1" spans="1:6">
      <c r="A708" s="114">
        <f t="shared" si="49"/>
        <v>5</v>
      </c>
      <c r="B708" s="142">
        <v>20830</v>
      </c>
      <c r="C708" s="143" t="s">
        <v>570</v>
      </c>
      <c r="D708" s="144">
        <f t="shared" si="50"/>
        <v>6.57</v>
      </c>
      <c r="E708" s="141">
        <f t="shared" si="46"/>
        <v>6.57</v>
      </c>
      <c r="F708" s="145">
        <v>65700</v>
      </c>
    </row>
    <row r="709" s="114" customFormat="1" ht="28.05" customHeight="1" spans="1:6">
      <c r="A709" s="114">
        <f t="shared" si="49"/>
        <v>7</v>
      </c>
      <c r="B709" s="142">
        <v>2083001</v>
      </c>
      <c r="C709" s="143" t="s">
        <v>571</v>
      </c>
      <c r="D709" s="144">
        <f t="shared" si="50"/>
        <v>6.57</v>
      </c>
      <c r="E709" s="141">
        <f t="shared" si="46"/>
        <v>6.57</v>
      </c>
      <c r="F709" s="138">
        <v>65700</v>
      </c>
    </row>
    <row r="710" s="114" customFormat="1" ht="28.05" hidden="1" customHeight="1" spans="1:6">
      <c r="A710" s="114">
        <f t="shared" si="49"/>
        <v>7</v>
      </c>
      <c r="B710" s="142">
        <v>2083099</v>
      </c>
      <c r="C710" s="143" t="s">
        <v>572</v>
      </c>
      <c r="D710" s="143"/>
      <c r="E710" s="141">
        <f t="shared" si="46"/>
        <v>0</v>
      </c>
      <c r="F710" s="138">
        <v>0</v>
      </c>
    </row>
    <row r="711" s="114" customFormat="1" ht="28.05" hidden="1" customHeight="1" spans="1:6">
      <c r="A711" s="114">
        <f t="shared" si="49"/>
        <v>5</v>
      </c>
      <c r="B711" s="142">
        <v>20899</v>
      </c>
      <c r="C711" s="143" t="s">
        <v>573</v>
      </c>
      <c r="D711" s="143"/>
      <c r="E711" s="141">
        <f t="shared" ref="E711:E774" si="51">F711/10000</f>
        <v>0</v>
      </c>
      <c r="F711" s="145">
        <v>0</v>
      </c>
    </row>
    <row r="712" s="114" customFormat="1" ht="28.05" hidden="1" customHeight="1" spans="1:6">
      <c r="A712" s="114">
        <f t="shared" si="49"/>
        <v>7</v>
      </c>
      <c r="B712" s="142">
        <v>2089999</v>
      </c>
      <c r="C712" s="143" t="s">
        <v>574</v>
      </c>
      <c r="D712" s="143"/>
      <c r="E712" s="141">
        <f t="shared" si="51"/>
        <v>0</v>
      </c>
      <c r="F712" s="138">
        <v>0</v>
      </c>
    </row>
    <row r="713" s="114" customFormat="1" ht="28.05" hidden="1" customHeight="1" spans="1:6">
      <c r="A713" s="114">
        <f t="shared" si="49"/>
        <v>3</v>
      </c>
      <c r="B713" s="139">
        <v>209</v>
      </c>
      <c r="C713" s="140" t="s">
        <v>575</v>
      </c>
      <c r="D713" s="140"/>
      <c r="E713" s="141">
        <f t="shared" si="51"/>
        <v>0</v>
      </c>
      <c r="F713" s="138">
        <v>0</v>
      </c>
    </row>
    <row r="714" s="114" customFormat="1" ht="28.05" hidden="1" customHeight="1" spans="1:6">
      <c r="A714" s="114">
        <f t="shared" si="49"/>
        <v>5</v>
      </c>
      <c r="B714" s="142">
        <v>20901</v>
      </c>
      <c r="C714" s="143" t="s">
        <v>576</v>
      </c>
      <c r="D714" s="143"/>
      <c r="E714" s="141">
        <f t="shared" si="51"/>
        <v>0</v>
      </c>
      <c r="F714" s="145">
        <v>0</v>
      </c>
    </row>
    <row r="715" s="114" customFormat="1" ht="28.05" hidden="1" customHeight="1" spans="1:6">
      <c r="A715" s="114">
        <f t="shared" si="49"/>
        <v>7</v>
      </c>
      <c r="B715" s="142">
        <v>2090101</v>
      </c>
      <c r="C715" s="143" t="s">
        <v>577</v>
      </c>
      <c r="D715" s="143"/>
      <c r="E715" s="141">
        <f t="shared" si="51"/>
        <v>0</v>
      </c>
      <c r="F715" s="138">
        <v>0</v>
      </c>
    </row>
    <row r="716" s="114" customFormat="1" ht="28.05" hidden="1" customHeight="1" spans="1:6">
      <c r="A716" s="114">
        <f t="shared" si="49"/>
        <v>7</v>
      </c>
      <c r="B716" s="142">
        <v>2090102</v>
      </c>
      <c r="C716" s="143" t="s">
        <v>578</v>
      </c>
      <c r="D716" s="143"/>
      <c r="E716" s="141">
        <f t="shared" si="51"/>
        <v>0</v>
      </c>
      <c r="F716" s="138">
        <v>0</v>
      </c>
    </row>
    <row r="717" s="114" customFormat="1" ht="28.05" hidden="1" customHeight="1" spans="1:6">
      <c r="A717" s="114">
        <f t="shared" si="49"/>
        <v>7</v>
      </c>
      <c r="B717" s="142">
        <v>2090103</v>
      </c>
      <c r="C717" s="143" t="s">
        <v>579</v>
      </c>
      <c r="D717" s="143"/>
      <c r="E717" s="141">
        <f t="shared" si="51"/>
        <v>0</v>
      </c>
      <c r="F717" s="138">
        <v>0</v>
      </c>
    </row>
    <row r="718" s="114" customFormat="1" ht="28.05" hidden="1" customHeight="1" spans="1:6">
      <c r="A718" s="114">
        <f t="shared" si="49"/>
        <v>7</v>
      </c>
      <c r="B718" s="142">
        <v>2090199</v>
      </c>
      <c r="C718" s="143" t="s">
        <v>580</v>
      </c>
      <c r="D718" s="143"/>
      <c r="E718" s="141">
        <f t="shared" si="51"/>
        <v>0</v>
      </c>
      <c r="F718" s="138">
        <v>0</v>
      </c>
    </row>
    <row r="719" s="114" customFormat="1" ht="28.05" hidden="1" customHeight="1" spans="1:6">
      <c r="A719" s="114">
        <f t="shared" si="49"/>
        <v>5</v>
      </c>
      <c r="B719" s="142">
        <v>20902</v>
      </c>
      <c r="C719" s="143" t="s">
        <v>581</v>
      </c>
      <c r="D719" s="143"/>
      <c r="E719" s="141">
        <f t="shared" si="51"/>
        <v>0</v>
      </c>
      <c r="F719" s="145">
        <v>0</v>
      </c>
    </row>
    <row r="720" s="114" customFormat="1" ht="28.05" hidden="1" customHeight="1" spans="1:6">
      <c r="A720" s="114">
        <f t="shared" si="49"/>
        <v>7</v>
      </c>
      <c r="B720" s="142">
        <v>2090201</v>
      </c>
      <c r="C720" s="143" t="s">
        <v>582</v>
      </c>
      <c r="D720" s="143"/>
      <c r="E720" s="141">
        <f t="shared" si="51"/>
        <v>0</v>
      </c>
      <c r="F720" s="138">
        <v>0</v>
      </c>
    </row>
    <row r="721" s="114" customFormat="1" ht="28.05" hidden="1" customHeight="1" spans="1:6">
      <c r="A721" s="114">
        <f t="shared" si="49"/>
        <v>7</v>
      </c>
      <c r="B721" s="142">
        <v>2090202</v>
      </c>
      <c r="C721" s="143" t="s">
        <v>583</v>
      </c>
      <c r="D721" s="143"/>
      <c r="E721" s="141">
        <f t="shared" si="51"/>
        <v>0</v>
      </c>
      <c r="F721" s="138">
        <v>0</v>
      </c>
    </row>
    <row r="722" s="114" customFormat="1" ht="28.05" hidden="1" customHeight="1" spans="1:6">
      <c r="A722" s="114">
        <f t="shared" si="49"/>
        <v>7</v>
      </c>
      <c r="B722" s="142">
        <v>2090203</v>
      </c>
      <c r="C722" s="143" t="s">
        <v>579</v>
      </c>
      <c r="D722" s="143"/>
      <c r="E722" s="141">
        <f t="shared" si="51"/>
        <v>0</v>
      </c>
      <c r="F722" s="138">
        <v>0</v>
      </c>
    </row>
    <row r="723" s="114" customFormat="1" ht="28.05" hidden="1" customHeight="1" spans="1:6">
      <c r="A723" s="114">
        <f t="shared" si="49"/>
        <v>7</v>
      </c>
      <c r="B723" s="142">
        <v>2090204</v>
      </c>
      <c r="C723" s="143" t="s">
        <v>584</v>
      </c>
      <c r="D723" s="143"/>
      <c r="E723" s="141">
        <f t="shared" si="51"/>
        <v>0</v>
      </c>
      <c r="F723" s="138">
        <v>0</v>
      </c>
    </row>
    <row r="724" s="114" customFormat="1" ht="28.05" hidden="1" customHeight="1" spans="1:6">
      <c r="A724" s="114">
        <f t="shared" si="49"/>
        <v>7</v>
      </c>
      <c r="B724" s="142">
        <v>2090205</v>
      </c>
      <c r="C724" s="143" t="s">
        <v>585</v>
      </c>
      <c r="D724" s="143"/>
      <c r="E724" s="141">
        <f t="shared" si="51"/>
        <v>0</v>
      </c>
      <c r="F724" s="138">
        <v>0</v>
      </c>
    </row>
    <row r="725" s="114" customFormat="1" ht="28.05" hidden="1" customHeight="1" spans="1:6">
      <c r="A725" s="114">
        <f t="shared" si="49"/>
        <v>7</v>
      </c>
      <c r="B725" s="142">
        <v>2090206</v>
      </c>
      <c r="C725" s="143" t="s">
        <v>586</v>
      </c>
      <c r="D725" s="143"/>
      <c r="E725" s="141">
        <f t="shared" si="51"/>
        <v>0</v>
      </c>
      <c r="F725" s="138">
        <v>0</v>
      </c>
    </row>
    <row r="726" s="114" customFormat="1" ht="28.05" hidden="1" customHeight="1" spans="1:6">
      <c r="A726" s="114">
        <f t="shared" si="49"/>
        <v>7</v>
      </c>
      <c r="B726" s="142">
        <v>2090210</v>
      </c>
      <c r="C726" s="143" t="s">
        <v>587</v>
      </c>
      <c r="D726" s="143"/>
      <c r="E726" s="141">
        <f t="shared" si="51"/>
        <v>0</v>
      </c>
      <c r="F726" s="138">
        <v>0</v>
      </c>
    </row>
    <row r="727" s="114" customFormat="1" ht="28.05" hidden="1" customHeight="1" spans="1:6">
      <c r="A727" s="114">
        <f t="shared" si="49"/>
        <v>7</v>
      </c>
      <c r="B727" s="142">
        <v>2090299</v>
      </c>
      <c r="C727" s="143" t="s">
        <v>588</v>
      </c>
      <c r="D727" s="143"/>
      <c r="E727" s="141">
        <f t="shared" si="51"/>
        <v>0</v>
      </c>
      <c r="F727" s="138">
        <v>0</v>
      </c>
    </row>
    <row r="728" s="114" customFormat="1" ht="28.05" hidden="1" customHeight="1" spans="1:6">
      <c r="A728" s="114">
        <f t="shared" si="49"/>
        <v>5</v>
      </c>
      <c r="B728" s="142">
        <v>20903</v>
      </c>
      <c r="C728" s="143" t="s">
        <v>589</v>
      </c>
      <c r="D728" s="143"/>
      <c r="E728" s="141">
        <f t="shared" si="51"/>
        <v>0</v>
      </c>
      <c r="F728" s="145">
        <v>0</v>
      </c>
    </row>
    <row r="729" s="114" customFormat="1" ht="28.05" hidden="1" customHeight="1" spans="1:6">
      <c r="A729" s="114">
        <f t="shared" si="49"/>
        <v>7</v>
      </c>
      <c r="B729" s="142">
        <v>2090301</v>
      </c>
      <c r="C729" s="143" t="s">
        <v>590</v>
      </c>
      <c r="D729" s="143"/>
      <c r="E729" s="141">
        <f t="shared" si="51"/>
        <v>0</v>
      </c>
      <c r="F729" s="138">
        <v>0</v>
      </c>
    </row>
    <row r="730" s="114" customFormat="1" ht="28.05" hidden="1" customHeight="1" spans="1:6">
      <c r="A730" s="114">
        <f t="shared" si="49"/>
        <v>7</v>
      </c>
      <c r="B730" s="142">
        <v>2090302</v>
      </c>
      <c r="C730" s="143" t="s">
        <v>591</v>
      </c>
      <c r="D730" s="143"/>
      <c r="E730" s="141">
        <f t="shared" si="51"/>
        <v>0</v>
      </c>
      <c r="F730" s="138">
        <v>0</v>
      </c>
    </row>
    <row r="731" s="114" customFormat="1" ht="28.05" hidden="1" customHeight="1" spans="1:6">
      <c r="A731" s="114">
        <f t="shared" si="49"/>
        <v>7</v>
      </c>
      <c r="B731" s="142">
        <v>2090399</v>
      </c>
      <c r="C731" s="143" t="s">
        <v>592</v>
      </c>
      <c r="D731" s="143"/>
      <c r="E731" s="141">
        <f t="shared" si="51"/>
        <v>0</v>
      </c>
      <c r="F731" s="138">
        <v>0</v>
      </c>
    </row>
    <row r="732" s="114" customFormat="1" ht="28.05" hidden="1" customHeight="1" spans="1:6">
      <c r="A732" s="114">
        <f t="shared" si="49"/>
        <v>5</v>
      </c>
      <c r="B732" s="142">
        <v>20904</v>
      </c>
      <c r="C732" s="143" t="s">
        <v>593</v>
      </c>
      <c r="D732" s="143"/>
      <c r="E732" s="141">
        <f t="shared" si="51"/>
        <v>0</v>
      </c>
      <c r="F732" s="145">
        <v>0</v>
      </c>
    </row>
    <row r="733" s="114" customFormat="1" ht="28.05" hidden="1" customHeight="1" spans="1:6">
      <c r="A733" s="114">
        <f t="shared" si="49"/>
        <v>7</v>
      </c>
      <c r="B733" s="142">
        <v>2090401</v>
      </c>
      <c r="C733" s="143" t="s">
        <v>594</v>
      </c>
      <c r="D733" s="143"/>
      <c r="E733" s="141">
        <f t="shared" si="51"/>
        <v>0</v>
      </c>
      <c r="F733" s="138">
        <v>0</v>
      </c>
    </row>
    <row r="734" s="114" customFormat="1" ht="28.05" hidden="1" customHeight="1" spans="1:6">
      <c r="A734" s="114">
        <f t="shared" si="49"/>
        <v>7</v>
      </c>
      <c r="B734" s="142">
        <v>2090402</v>
      </c>
      <c r="C734" s="143" t="s">
        <v>595</v>
      </c>
      <c r="D734" s="143"/>
      <c r="E734" s="141">
        <f t="shared" si="51"/>
        <v>0</v>
      </c>
      <c r="F734" s="138">
        <v>0</v>
      </c>
    </row>
    <row r="735" s="114" customFormat="1" ht="28.05" hidden="1" customHeight="1" spans="1:6">
      <c r="A735" s="114">
        <f t="shared" si="49"/>
        <v>7</v>
      </c>
      <c r="B735" s="142">
        <v>2090403</v>
      </c>
      <c r="C735" s="143" t="s">
        <v>596</v>
      </c>
      <c r="D735" s="143"/>
      <c r="E735" s="141">
        <f t="shared" si="51"/>
        <v>0</v>
      </c>
      <c r="F735" s="138">
        <v>0</v>
      </c>
    </row>
    <row r="736" s="114" customFormat="1" ht="28.05" hidden="1" customHeight="1" spans="1:6">
      <c r="A736" s="114">
        <f t="shared" si="49"/>
        <v>7</v>
      </c>
      <c r="B736" s="142">
        <v>2090499</v>
      </c>
      <c r="C736" s="143" t="s">
        <v>597</v>
      </c>
      <c r="D736" s="143"/>
      <c r="E736" s="141">
        <f t="shared" si="51"/>
        <v>0</v>
      </c>
      <c r="F736" s="138">
        <v>0</v>
      </c>
    </row>
    <row r="737" s="114" customFormat="1" ht="28.05" hidden="1" customHeight="1" spans="1:6">
      <c r="A737" s="114">
        <f t="shared" si="49"/>
        <v>5</v>
      </c>
      <c r="B737" s="142">
        <v>20910</v>
      </c>
      <c r="C737" s="143" t="s">
        <v>598</v>
      </c>
      <c r="D737" s="143"/>
      <c r="E737" s="141">
        <f t="shared" si="51"/>
        <v>0</v>
      </c>
      <c r="F737" s="145">
        <v>0</v>
      </c>
    </row>
    <row r="738" s="114" customFormat="1" ht="28.05" hidden="1" customHeight="1" spans="1:6">
      <c r="A738" s="114">
        <f t="shared" si="49"/>
        <v>7</v>
      </c>
      <c r="B738" s="142">
        <v>2091001</v>
      </c>
      <c r="C738" s="143" t="s">
        <v>599</v>
      </c>
      <c r="D738" s="143"/>
      <c r="E738" s="141">
        <f t="shared" si="51"/>
        <v>0</v>
      </c>
      <c r="F738" s="138">
        <v>0</v>
      </c>
    </row>
    <row r="739" s="114" customFormat="1" ht="28.05" hidden="1" customHeight="1" spans="1:6">
      <c r="A739" s="114">
        <f t="shared" si="49"/>
        <v>7</v>
      </c>
      <c r="B739" s="142">
        <v>2091002</v>
      </c>
      <c r="C739" s="143" t="s">
        <v>600</v>
      </c>
      <c r="D739" s="143"/>
      <c r="E739" s="141">
        <f t="shared" si="51"/>
        <v>0</v>
      </c>
      <c r="F739" s="138">
        <v>0</v>
      </c>
    </row>
    <row r="740" s="114" customFormat="1" ht="28.05" hidden="1" customHeight="1" spans="1:6">
      <c r="A740" s="114">
        <f t="shared" si="49"/>
        <v>7</v>
      </c>
      <c r="B740" s="142">
        <v>2091003</v>
      </c>
      <c r="C740" s="143" t="s">
        <v>601</v>
      </c>
      <c r="D740" s="143"/>
      <c r="E740" s="141">
        <f t="shared" si="51"/>
        <v>0</v>
      </c>
      <c r="F740" s="138">
        <v>0</v>
      </c>
    </row>
    <row r="741" s="114" customFormat="1" ht="28.05" hidden="1" customHeight="1" spans="1:6">
      <c r="A741" s="114">
        <f t="shared" si="49"/>
        <v>7</v>
      </c>
      <c r="B741" s="142">
        <v>2091099</v>
      </c>
      <c r="C741" s="143" t="s">
        <v>602</v>
      </c>
      <c r="D741" s="143"/>
      <c r="E741" s="141">
        <f t="shared" si="51"/>
        <v>0</v>
      </c>
      <c r="F741" s="138">
        <v>0</v>
      </c>
    </row>
    <row r="742" s="114" customFormat="1" ht="28.05" hidden="1" customHeight="1" spans="1:6">
      <c r="A742" s="114">
        <f t="shared" si="49"/>
        <v>5</v>
      </c>
      <c r="B742" s="142">
        <v>20911</v>
      </c>
      <c r="C742" s="143" t="s">
        <v>603</v>
      </c>
      <c r="D742" s="143"/>
      <c r="E742" s="141">
        <f t="shared" si="51"/>
        <v>0</v>
      </c>
      <c r="F742" s="145">
        <v>0</v>
      </c>
    </row>
    <row r="743" s="114" customFormat="1" ht="28.05" hidden="1" customHeight="1" spans="1:6">
      <c r="A743" s="114">
        <f t="shared" si="49"/>
        <v>7</v>
      </c>
      <c r="B743" s="142">
        <v>2091101</v>
      </c>
      <c r="C743" s="143" t="s">
        <v>604</v>
      </c>
      <c r="D743" s="143"/>
      <c r="E743" s="141">
        <f t="shared" si="51"/>
        <v>0</v>
      </c>
      <c r="F743" s="138">
        <v>0</v>
      </c>
    </row>
    <row r="744" s="114" customFormat="1" ht="28.05" hidden="1" customHeight="1" spans="1:6">
      <c r="A744" s="114">
        <f t="shared" si="49"/>
        <v>7</v>
      </c>
      <c r="B744" s="142">
        <v>2091102</v>
      </c>
      <c r="C744" s="143" t="s">
        <v>601</v>
      </c>
      <c r="D744" s="143"/>
      <c r="E744" s="141">
        <f t="shared" si="51"/>
        <v>0</v>
      </c>
      <c r="F744" s="138">
        <v>0</v>
      </c>
    </row>
    <row r="745" s="114" customFormat="1" ht="28.05" hidden="1" customHeight="1" spans="1:6">
      <c r="A745" s="114">
        <f t="shared" si="49"/>
        <v>7</v>
      </c>
      <c r="B745" s="142">
        <v>2091199</v>
      </c>
      <c r="C745" s="143" t="s">
        <v>605</v>
      </c>
      <c r="D745" s="143"/>
      <c r="E745" s="141">
        <f t="shared" si="51"/>
        <v>0</v>
      </c>
      <c r="F745" s="138">
        <v>0</v>
      </c>
    </row>
    <row r="746" s="114" customFormat="1" ht="28.05" hidden="1" customHeight="1" spans="1:6">
      <c r="A746" s="114">
        <f t="shared" si="49"/>
        <v>5</v>
      </c>
      <c r="B746" s="142">
        <v>20912</v>
      </c>
      <c r="C746" s="143" t="s">
        <v>606</v>
      </c>
      <c r="D746" s="143"/>
      <c r="E746" s="141">
        <f t="shared" si="51"/>
        <v>0</v>
      </c>
      <c r="F746" s="145">
        <v>0</v>
      </c>
    </row>
    <row r="747" s="114" customFormat="1" ht="28.05" hidden="1" customHeight="1" spans="1:6">
      <c r="A747" s="114">
        <f t="shared" si="49"/>
        <v>7</v>
      </c>
      <c r="B747" s="142">
        <v>2091201</v>
      </c>
      <c r="C747" s="143" t="s">
        <v>607</v>
      </c>
      <c r="D747" s="143"/>
      <c r="E747" s="141">
        <f t="shared" si="51"/>
        <v>0</v>
      </c>
      <c r="F747" s="138">
        <v>0</v>
      </c>
    </row>
    <row r="748" s="114" customFormat="1" ht="28.05" hidden="1" customHeight="1" spans="1:6">
      <c r="A748" s="114">
        <f t="shared" si="49"/>
        <v>7</v>
      </c>
      <c r="B748" s="142">
        <v>2091202</v>
      </c>
      <c r="C748" s="143" t="s">
        <v>608</v>
      </c>
      <c r="D748" s="143"/>
      <c r="E748" s="141">
        <f t="shared" si="51"/>
        <v>0</v>
      </c>
      <c r="F748" s="138">
        <v>0</v>
      </c>
    </row>
    <row r="749" s="114" customFormat="1" ht="28.05" hidden="1" customHeight="1" spans="1:6">
      <c r="A749" s="114">
        <f t="shared" si="49"/>
        <v>7</v>
      </c>
      <c r="B749" s="142">
        <v>2091299</v>
      </c>
      <c r="C749" s="143" t="s">
        <v>609</v>
      </c>
      <c r="D749" s="143"/>
      <c r="E749" s="141">
        <f t="shared" si="51"/>
        <v>0</v>
      </c>
      <c r="F749" s="138">
        <v>0</v>
      </c>
    </row>
    <row r="750" s="114" customFormat="1" ht="28.05" hidden="1" customHeight="1" spans="1:6">
      <c r="A750" s="114">
        <f t="shared" si="49"/>
        <v>5</v>
      </c>
      <c r="B750" s="142">
        <v>20997</v>
      </c>
      <c r="C750" s="143" t="s">
        <v>610</v>
      </c>
      <c r="D750" s="143"/>
      <c r="E750" s="141">
        <f t="shared" si="51"/>
        <v>0</v>
      </c>
      <c r="F750" s="145">
        <v>0</v>
      </c>
    </row>
    <row r="751" s="114" customFormat="1" ht="28.05" hidden="1" customHeight="1" spans="1:6">
      <c r="A751" s="114">
        <f t="shared" si="49"/>
        <v>5</v>
      </c>
      <c r="B751" s="142">
        <v>20998</v>
      </c>
      <c r="C751" s="143" t="s">
        <v>611</v>
      </c>
      <c r="D751" s="143"/>
      <c r="E751" s="141">
        <f t="shared" si="51"/>
        <v>0</v>
      </c>
      <c r="F751" s="145">
        <v>0</v>
      </c>
    </row>
    <row r="752" s="114" customFormat="1" ht="28.05" hidden="1" customHeight="1" spans="1:6">
      <c r="A752" s="114">
        <f t="shared" si="49"/>
        <v>5</v>
      </c>
      <c r="B752" s="142">
        <v>20999</v>
      </c>
      <c r="C752" s="143" t="s">
        <v>612</v>
      </c>
      <c r="D752" s="143"/>
      <c r="E752" s="141">
        <f t="shared" si="51"/>
        <v>0</v>
      </c>
      <c r="F752" s="145">
        <v>0</v>
      </c>
    </row>
    <row r="753" s="114" customFormat="1" ht="25" customHeight="1" spans="1:6">
      <c r="A753" s="114">
        <f t="shared" si="49"/>
        <v>3</v>
      </c>
      <c r="B753" s="139">
        <v>210</v>
      </c>
      <c r="C753" s="140" t="s">
        <v>613</v>
      </c>
      <c r="D753" s="136">
        <f t="shared" ref="D753:D755" si="52">_wpsfn.ROUNDBANK(E753,2)</f>
        <v>12645.7</v>
      </c>
      <c r="E753" s="141">
        <f t="shared" si="51"/>
        <v>12645.696608</v>
      </c>
      <c r="F753" s="138">
        <v>126456966.08</v>
      </c>
    </row>
    <row r="754" s="114" customFormat="1" ht="25" customHeight="1" spans="1:6">
      <c r="A754" s="114">
        <f t="shared" si="49"/>
        <v>5</v>
      </c>
      <c r="B754" s="142">
        <v>21001</v>
      </c>
      <c r="C754" s="143" t="s">
        <v>614</v>
      </c>
      <c r="D754" s="144">
        <v>393.61</v>
      </c>
      <c r="E754" s="141">
        <f t="shared" si="51"/>
        <v>393.61306</v>
      </c>
      <c r="F754" s="145">
        <v>3936130.6</v>
      </c>
    </row>
    <row r="755" s="114" customFormat="1" ht="25" customHeight="1" spans="1:6">
      <c r="A755" s="114">
        <f t="shared" si="49"/>
        <v>7</v>
      </c>
      <c r="B755" s="142">
        <v>2100101</v>
      </c>
      <c r="C755" s="143" t="s">
        <v>65</v>
      </c>
      <c r="D755" s="144">
        <f t="shared" si="52"/>
        <v>387.91</v>
      </c>
      <c r="E755" s="141">
        <f t="shared" si="51"/>
        <v>387.91456</v>
      </c>
      <c r="F755" s="138">
        <v>3879145.6</v>
      </c>
    </row>
    <row r="756" s="114" customFormat="1" ht="28.05" hidden="1" customHeight="1" spans="1:6">
      <c r="A756" s="114">
        <f t="shared" si="49"/>
        <v>7</v>
      </c>
      <c r="B756" s="142">
        <v>2100102</v>
      </c>
      <c r="C756" s="143" t="s">
        <v>66</v>
      </c>
      <c r="D756" s="143"/>
      <c r="E756" s="141">
        <f t="shared" si="51"/>
        <v>0</v>
      </c>
      <c r="F756" s="138">
        <v>0</v>
      </c>
    </row>
    <row r="757" s="114" customFormat="1" ht="28.05" hidden="1" customHeight="1" spans="1:6">
      <c r="A757" s="114">
        <f t="shared" si="49"/>
        <v>7</v>
      </c>
      <c r="B757" s="142">
        <v>2100103</v>
      </c>
      <c r="C757" s="143" t="s">
        <v>67</v>
      </c>
      <c r="D757" s="143"/>
      <c r="E757" s="141">
        <f t="shared" si="51"/>
        <v>0</v>
      </c>
      <c r="F757" s="138">
        <v>0</v>
      </c>
    </row>
    <row r="758" s="114" customFormat="1" ht="25" customHeight="1" spans="1:6">
      <c r="A758" s="114">
        <f t="shared" si="49"/>
        <v>7</v>
      </c>
      <c r="B758" s="142">
        <v>2100199</v>
      </c>
      <c r="C758" s="143" t="s">
        <v>615</v>
      </c>
      <c r="D758" s="144">
        <f t="shared" ref="D758:D760" si="53">_wpsfn.ROUNDBANK(E758,2)</f>
        <v>5.7</v>
      </c>
      <c r="E758" s="141">
        <f t="shared" si="51"/>
        <v>5.6985</v>
      </c>
      <c r="F758" s="138">
        <v>56985</v>
      </c>
    </row>
    <row r="759" s="114" customFormat="1" ht="28.05" customHeight="1" spans="1:6">
      <c r="A759" s="114">
        <f t="shared" si="49"/>
        <v>5</v>
      </c>
      <c r="B759" s="142">
        <v>21002</v>
      </c>
      <c r="C759" s="143" t="s">
        <v>616</v>
      </c>
      <c r="D759" s="144">
        <f t="shared" si="53"/>
        <v>197.71</v>
      </c>
      <c r="E759" s="141">
        <f t="shared" si="51"/>
        <v>197.709108</v>
      </c>
      <c r="F759" s="145">
        <v>1977091.08</v>
      </c>
    </row>
    <row r="760" s="114" customFormat="1" ht="28.05" customHeight="1" spans="1:6">
      <c r="A760" s="114">
        <f t="shared" si="49"/>
        <v>7</v>
      </c>
      <c r="B760" s="142">
        <v>2100201</v>
      </c>
      <c r="C760" s="143" t="s">
        <v>617</v>
      </c>
      <c r="D760" s="144">
        <f t="shared" si="53"/>
        <v>197.71</v>
      </c>
      <c r="E760" s="141">
        <f t="shared" si="51"/>
        <v>197.709108</v>
      </c>
      <c r="F760" s="138">
        <v>1977091.08</v>
      </c>
    </row>
    <row r="761" s="114" customFormat="1" ht="28.05" hidden="1" customHeight="1" spans="1:6">
      <c r="A761" s="114">
        <f t="shared" si="49"/>
        <v>7</v>
      </c>
      <c r="B761" s="142">
        <v>2100202</v>
      </c>
      <c r="C761" s="143" t="s">
        <v>618</v>
      </c>
      <c r="D761" s="143"/>
      <c r="E761" s="141">
        <f t="shared" si="51"/>
        <v>0</v>
      </c>
      <c r="F761" s="138">
        <v>0</v>
      </c>
    </row>
    <row r="762" s="114" customFormat="1" ht="28.05" hidden="1" customHeight="1" spans="1:6">
      <c r="A762" s="114">
        <f t="shared" si="49"/>
        <v>7</v>
      </c>
      <c r="B762" s="142">
        <v>2100203</v>
      </c>
      <c r="C762" s="143" t="s">
        <v>619</v>
      </c>
      <c r="D762" s="143"/>
      <c r="E762" s="141">
        <f t="shared" si="51"/>
        <v>0</v>
      </c>
      <c r="F762" s="138">
        <v>0</v>
      </c>
    </row>
    <row r="763" s="114" customFormat="1" ht="28.05" hidden="1" customHeight="1" spans="1:6">
      <c r="A763" s="114">
        <f t="shared" si="49"/>
        <v>7</v>
      </c>
      <c r="B763" s="142">
        <v>2100204</v>
      </c>
      <c r="C763" s="143" t="s">
        <v>620</v>
      </c>
      <c r="D763" s="143"/>
      <c r="E763" s="141">
        <f t="shared" si="51"/>
        <v>0</v>
      </c>
      <c r="F763" s="138">
        <v>0</v>
      </c>
    </row>
    <row r="764" s="114" customFormat="1" ht="28.05" hidden="1" customHeight="1" spans="1:6">
      <c r="A764" s="114">
        <f t="shared" si="49"/>
        <v>7</v>
      </c>
      <c r="B764" s="142">
        <v>2100205</v>
      </c>
      <c r="C764" s="143" t="s">
        <v>621</v>
      </c>
      <c r="D764" s="143"/>
      <c r="E764" s="141">
        <f t="shared" si="51"/>
        <v>0</v>
      </c>
      <c r="F764" s="138">
        <v>0</v>
      </c>
    </row>
    <row r="765" s="114" customFormat="1" ht="28.05" hidden="1" customHeight="1" spans="1:6">
      <c r="A765" s="114">
        <f t="shared" ref="A765:A823" si="54">LEN(B765)</f>
        <v>7</v>
      </c>
      <c r="B765" s="142">
        <v>2100206</v>
      </c>
      <c r="C765" s="143" t="s">
        <v>622</v>
      </c>
      <c r="D765" s="143"/>
      <c r="E765" s="141">
        <f t="shared" si="51"/>
        <v>0</v>
      </c>
      <c r="F765" s="138">
        <v>0</v>
      </c>
    </row>
    <row r="766" s="114" customFormat="1" ht="28.05" hidden="1" customHeight="1" spans="1:6">
      <c r="A766" s="114">
        <f t="shared" si="54"/>
        <v>7</v>
      </c>
      <c r="B766" s="142">
        <v>2100207</v>
      </c>
      <c r="C766" s="143" t="s">
        <v>623</v>
      </c>
      <c r="D766" s="143"/>
      <c r="E766" s="141">
        <f t="shared" si="51"/>
        <v>0</v>
      </c>
      <c r="F766" s="138">
        <v>0</v>
      </c>
    </row>
    <row r="767" s="114" customFormat="1" ht="28.05" hidden="1" customHeight="1" spans="1:6">
      <c r="A767" s="114">
        <f t="shared" si="54"/>
        <v>7</v>
      </c>
      <c r="B767" s="142">
        <v>2100208</v>
      </c>
      <c r="C767" s="143" t="s">
        <v>624</v>
      </c>
      <c r="D767" s="143"/>
      <c r="E767" s="141">
        <f t="shared" si="51"/>
        <v>0</v>
      </c>
      <c r="F767" s="138">
        <v>0</v>
      </c>
    </row>
    <row r="768" s="114" customFormat="1" ht="28.05" hidden="1" customHeight="1" spans="1:6">
      <c r="A768" s="114">
        <f t="shared" si="54"/>
        <v>7</v>
      </c>
      <c r="B768" s="142">
        <v>2100209</v>
      </c>
      <c r="C768" s="143" t="s">
        <v>625</v>
      </c>
      <c r="D768" s="143"/>
      <c r="E768" s="141">
        <f t="shared" si="51"/>
        <v>0</v>
      </c>
      <c r="F768" s="138">
        <v>0</v>
      </c>
    </row>
    <row r="769" s="114" customFormat="1" ht="28.05" hidden="1" customHeight="1" spans="1:6">
      <c r="A769" s="114">
        <f t="shared" si="54"/>
        <v>7</v>
      </c>
      <c r="B769" s="142">
        <v>2100210</v>
      </c>
      <c r="C769" s="143" t="s">
        <v>626</v>
      </c>
      <c r="D769" s="143"/>
      <c r="E769" s="141">
        <f t="shared" si="51"/>
        <v>0</v>
      </c>
      <c r="F769" s="138">
        <v>0</v>
      </c>
    </row>
    <row r="770" s="114" customFormat="1" ht="28.05" hidden="1" customHeight="1" spans="1:6">
      <c r="A770" s="114">
        <f t="shared" si="54"/>
        <v>7</v>
      </c>
      <c r="B770" s="142">
        <v>2100211</v>
      </c>
      <c r="C770" s="143" t="s">
        <v>627</v>
      </c>
      <c r="D770" s="143"/>
      <c r="E770" s="141">
        <f t="shared" si="51"/>
        <v>0</v>
      </c>
      <c r="F770" s="138">
        <v>0</v>
      </c>
    </row>
    <row r="771" s="114" customFormat="1" ht="28.05" hidden="1" customHeight="1" spans="1:6">
      <c r="A771" s="114">
        <f t="shared" si="54"/>
        <v>7</v>
      </c>
      <c r="B771" s="142">
        <v>2100212</v>
      </c>
      <c r="C771" s="143" t="s">
        <v>628</v>
      </c>
      <c r="D771" s="143"/>
      <c r="E771" s="141">
        <f t="shared" si="51"/>
        <v>0</v>
      </c>
      <c r="F771" s="138">
        <v>0</v>
      </c>
    </row>
    <row r="772" s="114" customFormat="1" ht="28.05" hidden="1" customHeight="1" spans="1:6">
      <c r="A772" s="114">
        <f t="shared" si="54"/>
        <v>7</v>
      </c>
      <c r="B772" s="142">
        <v>2100213</v>
      </c>
      <c r="C772" s="143" t="s">
        <v>629</v>
      </c>
      <c r="D772" s="143"/>
      <c r="E772" s="141">
        <f t="shared" si="51"/>
        <v>0</v>
      </c>
      <c r="F772" s="138">
        <v>0</v>
      </c>
    </row>
    <row r="773" s="114" customFormat="1" ht="28.05" hidden="1" customHeight="1" spans="1:6">
      <c r="A773" s="114">
        <f t="shared" si="54"/>
        <v>7</v>
      </c>
      <c r="B773" s="142">
        <v>2100299</v>
      </c>
      <c r="C773" s="143" t="s">
        <v>630</v>
      </c>
      <c r="D773" s="143"/>
      <c r="E773" s="141">
        <f t="shared" si="51"/>
        <v>0</v>
      </c>
      <c r="F773" s="138">
        <v>0</v>
      </c>
    </row>
    <row r="774" s="114" customFormat="1" ht="25" customHeight="1" spans="1:6">
      <c r="A774" s="114">
        <f t="shared" si="54"/>
        <v>5</v>
      </c>
      <c r="B774" s="142">
        <v>21003</v>
      </c>
      <c r="C774" s="143" t="s">
        <v>631</v>
      </c>
      <c r="D774" s="144">
        <f t="shared" ref="D774:D778" si="55">_wpsfn.ROUNDBANK(E774,2)</f>
        <v>10389.97</v>
      </c>
      <c r="E774" s="141">
        <f t="shared" si="51"/>
        <v>10389.96926</v>
      </c>
      <c r="F774" s="145">
        <v>103899692.6</v>
      </c>
    </row>
    <row r="775" s="114" customFormat="1" ht="28.05" hidden="1" customHeight="1" spans="1:6">
      <c r="A775" s="114">
        <f t="shared" si="54"/>
        <v>7</v>
      </c>
      <c r="B775" s="142">
        <v>2100301</v>
      </c>
      <c r="C775" s="143" t="s">
        <v>632</v>
      </c>
      <c r="D775" s="143"/>
      <c r="E775" s="141">
        <f t="shared" ref="E775:E838" si="56">F775/10000</f>
        <v>0</v>
      </c>
      <c r="F775" s="138">
        <v>0</v>
      </c>
    </row>
    <row r="776" s="114" customFormat="1" ht="28.05" hidden="1" customHeight="1" spans="1:6">
      <c r="A776" s="114">
        <f t="shared" si="54"/>
        <v>7</v>
      </c>
      <c r="B776" s="142">
        <v>2100302</v>
      </c>
      <c r="C776" s="143" t="s">
        <v>633</v>
      </c>
      <c r="D776" s="143"/>
      <c r="E776" s="141">
        <f t="shared" si="56"/>
        <v>0</v>
      </c>
      <c r="F776" s="138">
        <v>0</v>
      </c>
    </row>
    <row r="777" s="114" customFormat="1" ht="25" customHeight="1" spans="1:6">
      <c r="A777" s="114">
        <f t="shared" si="54"/>
        <v>7</v>
      </c>
      <c r="B777" s="142">
        <v>2100399</v>
      </c>
      <c r="C777" s="143" t="s">
        <v>634</v>
      </c>
      <c r="D777" s="144">
        <f t="shared" si="55"/>
        <v>10389.97</v>
      </c>
      <c r="E777" s="141">
        <f t="shared" si="56"/>
        <v>10389.96926</v>
      </c>
      <c r="F777" s="138">
        <v>103899692.6</v>
      </c>
    </row>
    <row r="778" s="114" customFormat="1" ht="25" customHeight="1" spans="1:6">
      <c r="A778" s="114">
        <f t="shared" si="54"/>
        <v>5</v>
      </c>
      <c r="B778" s="142">
        <v>21004</v>
      </c>
      <c r="C778" s="143" t="s">
        <v>635</v>
      </c>
      <c r="D778" s="144">
        <f t="shared" si="55"/>
        <v>878.93</v>
      </c>
      <c r="E778" s="141">
        <f t="shared" si="56"/>
        <v>878.93</v>
      </c>
      <c r="F778" s="145">
        <v>8789300</v>
      </c>
    </row>
    <row r="779" s="114" customFormat="1" ht="28.05" hidden="1" customHeight="1" spans="1:6">
      <c r="A779" s="114">
        <f t="shared" si="54"/>
        <v>7</v>
      </c>
      <c r="B779" s="142">
        <v>2100401</v>
      </c>
      <c r="C779" s="143" t="s">
        <v>636</v>
      </c>
      <c r="D779" s="143"/>
      <c r="E779" s="141">
        <f t="shared" si="56"/>
        <v>0</v>
      </c>
      <c r="F779" s="138">
        <v>0</v>
      </c>
    </row>
    <row r="780" s="114" customFormat="1" ht="25" hidden="1" customHeight="1" spans="1:6">
      <c r="A780" s="114">
        <f t="shared" si="54"/>
        <v>7</v>
      </c>
      <c r="B780" s="142">
        <v>2100402</v>
      </c>
      <c r="C780" s="143" t="s">
        <v>637</v>
      </c>
      <c r="D780" s="143"/>
      <c r="E780" s="141">
        <f t="shared" si="56"/>
        <v>0</v>
      </c>
      <c r="F780" s="138">
        <v>0</v>
      </c>
    </row>
    <row r="781" s="114" customFormat="1" ht="28.05" hidden="1" customHeight="1" spans="1:6">
      <c r="A781" s="114">
        <f t="shared" si="54"/>
        <v>7</v>
      </c>
      <c r="B781" s="142">
        <v>2100403</v>
      </c>
      <c r="C781" s="143" t="s">
        <v>638</v>
      </c>
      <c r="D781" s="143"/>
      <c r="E781" s="141">
        <f t="shared" si="56"/>
        <v>0</v>
      </c>
      <c r="F781" s="138">
        <v>0</v>
      </c>
    </row>
    <row r="782" s="114" customFormat="1" ht="28.05" hidden="1" customHeight="1" spans="1:6">
      <c r="A782" s="114">
        <f t="shared" si="54"/>
        <v>7</v>
      </c>
      <c r="B782" s="142">
        <v>2100404</v>
      </c>
      <c r="C782" s="143" t="s">
        <v>639</v>
      </c>
      <c r="D782" s="143"/>
      <c r="E782" s="141">
        <f t="shared" si="56"/>
        <v>0</v>
      </c>
      <c r="F782" s="138">
        <v>0</v>
      </c>
    </row>
    <row r="783" s="114" customFormat="1" ht="28.05" hidden="1" customHeight="1" spans="1:6">
      <c r="A783" s="114">
        <f t="shared" si="54"/>
        <v>7</v>
      </c>
      <c r="B783" s="142">
        <v>2100405</v>
      </c>
      <c r="C783" s="143" t="s">
        <v>640</v>
      </c>
      <c r="D783" s="143"/>
      <c r="E783" s="141">
        <f t="shared" si="56"/>
        <v>0</v>
      </c>
      <c r="F783" s="138">
        <v>0</v>
      </c>
    </row>
    <row r="784" s="114" customFormat="1" ht="28.05" hidden="1" customHeight="1" spans="1:6">
      <c r="A784" s="114">
        <f t="shared" si="54"/>
        <v>7</v>
      </c>
      <c r="B784" s="142">
        <v>2100406</v>
      </c>
      <c r="C784" s="143" t="s">
        <v>641</v>
      </c>
      <c r="D784" s="143"/>
      <c r="E784" s="141">
        <f t="shared" si="56"/>
        <v>0</v>
      </c>
      <c r="F784" s="138">
        <v>0</v>
      </c>
    </row>
    <row r="785" s="114" customFormat="1" ht="28.05" hidden="1" customHeight="1" spans="1:6">
      <c r="A785" s="114">
        <f t="shared" si="54"/>
        <v>7</v>
      </c>
      <c r="B785" s="142">
        <v>2100407</v>
      </c>
      <c r="C785" s="143" t="s">
        <v>642</v>
      </c>
      <c r="D785" s="143"/>
      <c r="E785" s="141">
        <f t="shared" si="56"/>
        <v>0</v>
      </c>
      <c r="F785" s="138">
        <v>0</v>
      </c>
    </row>
    <row r="786" s="114" customFormat="1" ht="25" customHeight="1" spans="1:6">
      <c r="A786" s="114">
        <f t="shared" si="54"/>
        <v>7</v>
      </c>
      <c r="B786" s="142">
        <v>2100408</v>
      </c>
      <c r="C786" s="143" t="s">
        <v>643</v>
      </c>
      <c r="D786" s="144">
        <f>_wpsfn.ROUNDBANK(E786,2)</f>
        <v>878.93</v>
      </c>
      <c r="E786" s="141">
        <f t="shared" si="56"/>
        <v>878.93</v>
      </c>
      <c r="F786" s="138">
        <v>8789300</v>
      </c>
    </row>
    <row r="787" s="114" customFormat="1" ht="28.05" hidden="1" customHeight="1" spans="1:6">
      <c r="A787" s="114">
        <f t="shared" si="54"/>
        <v>7</v>
      </c>
      <c r="B787" s="142">
        <v>2100409</v>
      </c>
      <c r="C787" s="143" t="s">
        <v>644</v>
      </c>
      <c r="D787" s="143"/>
      <c r="E787" s="141">
        <f t="shared" si="56"/>
        <v>0</v>
      </c>
      <c r="F787" s="138">
        <v>0</v>
      </c>
    </row>
    <row r="788" s="114" customFormat="1" ht="28.05" hidden="1" customHeight="1" spans="1:6">
      <c r="A788" s="114">
        <f t="shared" si="54"/>
        <v>7</v>
      </c>
      <c r="B788" s="142">
        <v>2100410</v>
      </c>
      <c r="C788" s="143" t="s">
        <v>645</v>
      </c>
      <c r="D788" s="143"/>
      <c r="E788" s="141">
        <f t="shared" si="56"/>
        <v>0</v>
      </c>
      <c r="F788" s="138">
        <v>0</v>
      </c>
    </row>
    <row r="789" s="114" customFormat="1" ht="28.05" hidden="1" customHeight="1" spans="1:6">
      <c r="A789" s="114">
        <f t="shared" si="54"/>
        <v>7</v>
      </c>
      <c r="B789" s="142">
        <v>2100499</v>
      </c>
      <c r="C789" s="143" t="s">
        <v>646</v>
      </c>
      <c r="D789" s="143"/>
      <c r="E789" s="141">
        <f t="shared" si="56"/>
        <v>0</v>
      </c>
      <c r="F789" s="138">
        <v>0</v>
      </c>
    </row>
    <row r="790" s="114" customFormat="1" ht="28.05" hidden="1" customHeight="1" spans="1:6">
      <c r="A790" s="114">
        <f t="shared" si="54"/>
        <v>5</v>
      </c>
      <c r="B790" s="142">
        <v>21006</v>
      </c>
      <c r="C790" s="143" t="s">
        <v>647</v>
      </c>
      <c r="D790" s="143"/>
      <c r="E790" s="141">
        <f t="shared" si="56"/>
        <v>0</v>
      </c>
      <c r="F790" s="145">
        <v>0</v>
      </c>
    </row>
    <row r="791" s="114" customFormat="1" ht="28.05" hidden="1" customHeight="1" spans="1:6">
      <c r="A791" s="114">
        <f t="shared" si="54"/>
        <v>7</v>
      </c>
      <c r="B791" s="142">
        <v>2100601</v>
      </c>
      <c r="C791" s="143" t="s">
        <v>648</v>
      </c>
      <c r="D791" s="143"/>
      <c r="E791" s="141">
        <f t="shared" si="56"/>
        <v>0</v>
      </c>
      <c r="F791" s="138">
        <v>0</v>
      </c>
    </row>
    <row r="792" s="114" customFormat="1" ht="28.05" hidden="1" customHeight="1" spans="1:6">
      <c r="A792" s="114">
        <f t="shared" si="54"/>
        <v>7</v>
      </c>
      <c r="B792" s="142">
        <v>2100699</v>
      </c>
      <c r="C792" s="143" t="s">
        <v>649</v>
      </c>
      <c r="D792" s="143"/>
      <c r="E792" s="141">
        <f t="shared" si="56"/>
        <v>0</v>
      </c>
      <c r="F792" s="138">
        <v>0</v>
      </c>
    </row>
    <row r="793" s="114" customFormat="1" ht="25" customHeight="1" spans="1:6">
      <c r="A793" s="114">
        <f t="shared" si="54"/>
        <v>5</v>
      </c>
      <c r="B793" s="142">
        <v>21007</v>
      </c>
      <c r="C793" s="143" t="s">
        <v>650</v>
      </c>
      <c r="D793" s="144">
        <f>_wpsfn.ROUNDBANK(E793,2)</f>
        <v>401.9</v>
      </c>
      <c r="E793" s="141">
        <f t="shared" si="56"/>
        <v>401.89622</v>
      </c>
      <c r="F793" s="145">
        <v>4018962.2</v>
      </c>
    </row>
    <row r="794" s="114" customFormat="1" ht="28.05" hidden="1" customHeight="1" spans="1:6">
      <c r="A794" s="114">
        <f t="shared" si="54"/>
        <v>7</v>
      </c>
      <c r="B794" s="142">
        <v>2100716</v>
      </c>
      <c r="C794" s="143" t="s">
        <v>651</v>
      </c>
      <c r="D794" s="143"/>
      <c r="E794" s="141">
        <f t="shared" si="56"/>
        <v>0</v>
      </c>
      <c r="F794" s="138">
        <v>0</v>
      </c>
    </row>
    <row r="795" s="114" customFormat="1" ht="25" customHeight="1" spans="1:6">
      <c r="A795" s="114">
        <f t="shared" si="54"/>
        <v>7</v>
      </c>
      <c r="B795" s="142">
        <v>2100717</v>
      </c>
      <c r="C795" s="143" t="s">
        <v>652</v>
      </c>
      <c r="D795" s="144">
        <f>_wpsfn.ROUNDBANK(E795,2)</f>
        <v>401.9</v>
      </c>
      <c r="E795" s="141">
        <f t="shared" si="56"/>
        <v>401.89622</v>
      </c>
      <c r="F795" s="138">
        <v>4018962.2</v>
      </c>
    </row>
    <row r="796" s="114" customFormat="1" ht="28.05" hidden="1" customHeight="1" spans="1:6">
      <c r="A796" s="114">
        <f t="shared" si="54"/>
        <v>7</v>
      </c>
      <c r="B796" s="142">
        <v>2100799</v>
      </c>
      <c r="C796" s="143" t="s">
        <v>653</v>
      </c>
      <c r="D796" s="143"/>
      <c r="E796" s="141">
        <f t="shared" si="56"/>
        <v>0</v>
      </c>
      <c r="F796" s="138">
        <v>0</v>
      </c>
    </row>
    <row r="797" s="114" customFormat="1" ht="28.05" hidden="1" customHeight="1" spans="1:6">
      <c r="A797" s="114">
        <f t="shared" si="54"/>
        <v>5</v>
      </c>
      <c r="B797" s="142">
        <v>21011</v>
      </c>
      <c r="C797" s="143" t="s">
        <v>654</v>
      </c>
      <c r="D797" s="143"/>
      <c r="E797" s="141">
        <f t="shared" si="56"/>
        <v>0</v>
      </c>
      <c r="F797" s="145">
        <v>0</v>
      </c>
    </row>
    <row r="798" s="114" customFormat="1" ht="28.05" hidden="1" customHeight="1" spans="1:6">
      <c r="A798" s="114">
        <f t="shared" si="54"/>
        <v>7</v>
      </c>
      <c r="B798" s="142">
        <v>2101101</v>
      </c>
      <c r="C798" s="143" t="s">
        <v>655</v>
      </c>
      <c r="D798" s="143"/>
      <c r="E798" s="141">
        <f t="shared" si="56"/>
        <v>0</v>
      </c>
      <c r="F798" s="138">
        <v>0</v>
      </c>
    </row>
    <row r="799" s="114" customFormat="1" ht="28.05" hidden="1" customHeight="1" spans="1:6">
      <c r="A799" s="114">
        <f t="shared" si="54"/>
        <v>7</v>
      </c>
      <c r="B799" s="142">
        <v>2101102</v>
      </c>
      <c r="C799" s="143" t="s">
        <v>656</v>
      </c>
      <c r="D799" s="143"/>
      <c r="E799" s="141">
        <f t="shared" si="56"/>
        <v>0</v>
      </c>
      <c r="F799" s="138">
        <v>0</v>
      </c>
    </row>
    <row r="800" s="114" customFormat="1" ht="28.05" hidden="1" customHeight="1" spans="1:6">
      <c r="A800" s="114">
        <f t="shared" si="54"/>
        <v>7</v>
      </c>
      <c r="B800" s="142">
        <v>2101103</v>
      </c>
      <c r="C800" s="143" t="s">
        <v>657</v>
      </c>
      <c r="D800" s="143"/>
      <c r="E800" s="141">
        <f t="shared" si="56"/>
        <v>0</v>
      </c>
      <c r="F800" s="138">
        <v>0</v>
      </c>
    </row>
    <row r="801" s="114" customFormat="1" ht="28.05" hidden="1" customHeight="1" spans="1:6">
      <c r="A801" s="114">
        <f t="shared" si="54"/>
        <v>7</v>
      </c>
      <c r="B801" s="142">
        <v>2101199</v>
      </c>
      <c r="C801" s="143" t="s">
        <v>658</v>
      </c>
      <c r="D801" s="143"/>
      <c r="E801" s="141">
        <f t="shared" si="56"/>
        <v>0</v>
      </c>
      <c r="F801" s="138">
        <v>0</v>
      </c>
    </row>
    <row r="802" s="114" customFormat="1" ht="28.05" hidden="1" customHeight="1" spans="1:6">
      <c r="A802" s="114">
        <f t="shared" si="54"/>
        <v>5</v>
      </c>
      <c r="B802" s="142">
        <v>21012</v>
      </c>
      <c r="C802" s="143" t="s">
        <v>659</v>
      </c>
      <c r="D802" s="143"/>
      <c r="E802" s="141">
        <f t="shared" si="56"/>
        <v>0</v>
      </c>
      <c r="F802" s="145">
        <v>0</v>
      </c>
    </row>
    <row r="803" s="114" customFormat="1" ht="28.05" hidden="1" customHeight="1" spans="1:6">
      <c r="A803" s="114">
        <f t="shared" si="54"/>
        <v>7</v>
      </c>
      <c r="B803" s="142">
        <v>2101201</v>
      </c>
      <c r="C803" s="143" t="s">
        <v>660</v>
      </c>
      <c r="D803" s="143"/>
      <c r="E803" s="141">
        <f t="shared" si="56"/>
        <v>0</v>
      </c>
      <c r="F803" s="138">
        <v>0</v>
      </c>
    </row>
    <row r="804" s="114" customFormat="1" ht="28.05" hidden="1" customHeight="1" spans="1:6">
      <c r="A804" s="114">
        <f t="shared" si="54"/>
        <v>7</v>
      </c>
      <c r="B804" s="142">
        <v>2101202</v>
      </c>
      <c r="C804" s="143" t="s">
        <v>661</v>
      </c>
      <c r="D804" s="143"/>
      <c r="E804" s="141">
        <f t="shared" si="56"/>
        <v>0</v>
      </c>
      <c r="F804" s="138">
        <v>0</v>
      </c>
    </row>
    <row r="805" s="114" customFormat="1" ht="28.05" hidden="1" customHeight="1" spans="1:6">
      <c r="A805" s="114">
        <f t="shared" si="54"/>
        <v>7</v>
      </c>
      <c r="B805" s="142">
        <v>2101299</v>
      </c>
      <c r="C805" s="143" t="s">
        <v>662</v>
      </c>
      <c r="D805" s="143"/>
      <c r="E805" s="141">
        <f t="shared" si="56"/>
        <v>0</v>
      </c>
      <c r="F805" s="138">
        <v>0</v>
      </c>
    </row>
    <row r="806" s="114" customFormat="1" ht="25" customHeight="1" spans="1:6">
      <c r="A806" s="114">
        <f t="shared" si="54"/>
        <v>5</v>
      </c>
      <c r="B806" s="142">
        <v>21013</v>
      </c>
      <c r="C806" s="143" t="s">
        <v>663</v>
      </c>
      <c r="D806" s="144">
        <f t="shared" ref="D806:D811" si="57">_wpsfn.ROUNDBANK(E806,2)</f>
        <v>6.48</v>
      </c>
      <c r="E806" s="141">
        <f t="shared" si="56"/>
        <v>6.4781</v>
      </c>
      <c r="F806" s="145">
        <v>64781</v>
      </c>
    </row>
    <row r="807" s="114" customFormat="1" ht="25" customHeight="1" spans="1:6">
      <c r="A807" s="114">
        <f t="shared" si="54"/>
        <v>7</v>
      </c>
      <c r="B807" s="142">
        <v>2101301</v>
      </c>
      <c r="C807" s="143" t="s">
        <v>664</v>
      </c>
      <c r="D807" s="144">
        <f t="shared" si="57"/>
        <v>6.48</v>
      </c>
      <c r="E807" s="141">
        <f t="shared" si="56"/>
        <v>6.4781</v>
      </c>
      <c r="F807" s="138">
        <v>64781</v>
      </c>
    </row>
    <row r="808" s="114" customFormat="1" ht="28.05" hidden="1" customHeight="1" spans="1:6">
      <c r="A808" s="114">
        <f t="shared" si="54"/>
        <v>7</v>
      </c>
      <c r="B808" s="142">
        <v>2101302</v>
      </c>
      <c r="C808" s="143" t="s">
        <v>665</v>
      </c>
      <c r="D808" s="143"/>
      <c r="E808" s="141">
        <f t="shared" si="56"/>
        <v>0</v>
      </c>
      <c r="F808" s="138">
        <v>0</v>
      </c>
    </row>
    <row r="809" s="114" customFormat="1" ht="28.05" hidden="1" customHeight="1" spans="1:6">
      <c r="A809" s="114">
        <f t="shared" si="54"/>
        <v>7</v>
      </c>
      <c r="B809" s="142">
        <v>2101399</v>
      </c>
      <c r="C809" s="143" t="s">
        <v>666</v>
      </c>
      <c r="D809" s="143"/>
      <c r="E809" s="141">
        <f t="shared" si="56"/>
        <v>0</v>
      </c>
      <c r="F809" s="138">
        <v>0</v>
      </c>
    </row>
    <row r="810" s="114" customFormat="1" ht="25" customHeight="1" spans="1:6">
      <c r="A810" s="114">
        <f t="shared" si="54"/>
        <v>5</v>
      </c>
      <c r="B810" s="142">
        <v>21014</v>
      </c>
      <c r="C810" s="143" t="s">
        <v>667</v>
      </c>
      <c r="D810" s="144">
        <f t="shared" si="57"/>
        <v>11.6</v>
      </c>
      <c r="E810" s="141">
        <f t="shared" si="56"/>
        <v>11.6</v>
      </c>
      <c r="F810" s="145">
        <v>116000</v>
      </c>
    </row>
    <row r="811" s="114" customFormat="1" ht="25" customHeight="1" spans="1:6">
      <c r="A811" s="114">
        <f t="shared" si="54"/>
        <v>7</v>
      </c>
      <c r="B811" s="142">
        <v>2101401</v>
      </c>
      <c r="C811" s="143" t="s">
        <v>668</v>
      </c>
      <c r="D811" s="144">
        <f t="shared" si="57"/>
        <v>11.6</v>
      </c>
      <c r="E811" s="141">
        <f t="shared" si="56"/>
        <v>11.6</v>
      </c>
      <c r="F811" s="138">
        <v>116000</v>
      </c>
    </row>
    <row r="812" s="114" customFormat="1" ht="28.05" hidden="1" customHeight="1" spans="1:6">
      <c r="A812" s="114">
        <f t="shared" si="54"/>
        <v>7</v>
      </c>
      <c r="B812" s="142">
        <v>2101499</v>
      </c>
      <c r="C812" s="143" t="s">
        <v>669</v>
      </c>
      <c r="D812" s="143"/>
      <c r="E812" s="141">
        <f t="shared" si="56"/>
        <v>0</v>
      </c>
      <c r="F812" s="138">
        <v>0</v>
      </c>
    </row>
    <row r="813" s="114" customFormat="1" ht="28.05" hidden="1" customHeight="1" spans="1:6">
      <c r="A813" s="114">
        <f t="shared" si="54"/>
        <v>5</v>
      </c>
      <c r="B813" s="142">
        <v>21015</v>
      </c>
      <c r="C813" s="143" t="s">
        <v>670</v>
      </c>
      <c r="D813" s="143"/>
      <c r="E813" s="141">
        <f t="shared" si="56"/>
        <v>0</v>
      </c>
      <c r="F813" s="145">
        <v>0</v>
      </c>
    </row>
    <row r="814" s="114" customFormat="1" ht="28.05" hidden="1" customHeight="1" spans="1:6">
      <c r="A814" s="114">
        <f t="shared" si="54"/>
        <v>7</v>
      </c>
      <c r="B814" s="142">
        <v>2101501</v>
      </c>
      <c r="C814" s="143" t="s">
        <v>65</v>
      </c>
      <c r="D814" s="143"/>
      <c r="E814" s="141">
        <f t="shared" si="56"/>
        <v>0</v>
      </c>
      <c r="F814" s="138">
        <v>0</v>
      </c>
    </row>
    <row r="815" s="114" customFormat="1" ht="28.05" hidden="1" customHeight="1" spans="1:6">
      <c r="A815" s="114">
        <f t="shared" si="54"/>
        <v>7</v>
      </c>
      <c r="B815" s="142">
        <v>2101502</v>
      </c>
      <c r="C815" s="143" t="s">
        <v>66</v>
      </c>
      <c r="D815" s="143"/>
      <c r="E815" s="141">
        <f t="shared" si="56"/>
        <v>0</v>
      </c>
      <c r="F815" s="138">
        <v>0</v>
      </c>
    </row>
    <row r="816" s="114" customFormat="1" ht="28.05" hidden="1" customHeight="1" spans="1:6">
      <c r="A816" s="114">
        <f t="shared" si="54"/>
        <v>7</v>
      </c>
      <c r="B816" s="142">
        <v>2101503</v>
      </c>
      <c r="C816" s="143" t="s">
        <v>67</v>
      </c>
      <c r="D816" s="143"/>
      <c r="E816" s="141">
        <f t="shared" si="56"/>
        <v>0</v>
      </c>
      <c r="F816" s="138">
        <v>0</v>
      </c>
    </row>
    <row r="817" s="114" customFormat="1" ht="28.05" hidden="1" customHeight="1" spans="1:6">
      <c r="A817" s="114">
        <f t="shared" si="54"/>
        <v>7</v>
      </c>
      <c r="B817" s="142">
        <v>2101504</v>
      </c>
      <c r="C817" s="143" t="s">
        <v>105</v>
      </c>
      <c r="D817" s="143"/>
      <c r="E817" s="141">
        <f t="shared" si="56"/>
        <v>0</v>
      </c>
      <c r="F817" s="138">
        <v>0</v>
      </c>
    </row>
    <row r="818" s="114" customFormat="1" ht="28.05" hidden="1" customHeight="1" spans="1:6">
      <c r="A818" s="114">
        <f t="shared" si="54"/>
        <v>7</v>
      </c>
      <c r="B818" s="142">
        <v>2101505</v>
      </c>
      <c r="C818" s="143" t="s">
        <v>671</v>
      </c>
      <c r="D818" s="143"/>
      <c r="E818" s="141">
        <f t="shared" si="56"/>
        <v>0</v>
      </c>
      <c r="F818" s="138">
        <v>0</v>
      </c>
    </row>
    <row r="819" s="114" customFormat="1" ht="28.05" hidden="1" customHeight="1" spans="1:6">
      <c r="A819" s="114">
        <f t="shared" si="54"/>
        <v>7</v>
      </c>
      <c r="B819" s="142">
        <v>2101506</v>
      </c>
      <c r="C819" s="143" t="s">
        <v>672</v>
      </c>
      <c r="D819" s="143"/>
      <c r="E819" s="141">
        <f t="shared" si="56"/>
        <v>0</v>
      </c>
      <c r="F819" s="138">
        <v>0</v>
      </c>
    </row>
    <row r="820" s="114" customFormat="1" ht="28.05" hidden="1" customHeight="1" spans="1:6">
      <c r="A820" s="114">
        <f t="shared" si="54"/>
        <v>7</v>
      </c>
      <c r="B820" s="142">
        <v>2101550</v>
      </c>
      <c r="C820" s="143" t="s">
        <v>74</v>
      </c>
      <c r="D820" s="143"/>
      <c r="E820" s="141">
        <f t="shared" si="56"/>
        <v>0</v>
      </c>
      <c r="F820" s="138">
        <v>0</v>
      </c>
    </row>
    <row r="821" s="114" customFormat="1" ht="28.05" hidden="1" customHeight="1" spans="1:6">
      <c r="A821" s="114">
        <f t="shared" si="54"/>
        <v>7</v>
      </c>
      <c r="B821" s="142">
        <v>2101599</v>
      </c>
      <c r="C821" s="143" t="s">
        <v>673</v>
      </c>
      <c r="D821" s="143"/>
      <c r="E821" s="141">
        <f t="shared" si="56"/>
        <v>0</v>
      </c>
      <c r="F821" s="138">
        <v>0</v>
      </c>
    </row>
    <row r="822" s="114" customFormat="1" ht="28.05" hidden="1" customHeight="1" spans="1:6">
      <c r="A822" s="114">
        <f t="shared" si="54"/>
        <v>5</v>
      </c>
      <c r="B822" s="142">
        <v>21016</v>
      </c>
      <c r="C822" s="143" t="s">
        <v>674</v>
      </c>
      <c r="D822" s="143"/>
      <c r="E822" s="141">
        <f t="shared" si="56"/>
        <v>0</v>
      </c>
      <c r="F822" s="145">
        <v>0</v>
      </c>
    </row>
    <row r="823" s="114" customFormat="1" ht="28.05" hidden="1" customHeight="1" spans="1:6">
      <c r="A823" s="114">
        <f t="shared" si="54"/>
        <v>7</v>
      </c>
      <c r="B823" s="142">
        <v>2101601</v>
      </c>
      <c r="C823" s="143" t="s">
        <v>675</v>
      </c>
      <c r="D823" s="143"/>
      <c r="E823" s="141">
        <f t="shared" si="56"/>
        <v>0</v>
      </c>
      <c r="F823" s="138">
        <v>0</v>
      </c>
    </row>
    <row r="824" s="114" customFormat="1" ht="28.05" customHeight="1" spans="1:6">
      <c r="A824" s="114">
        <v>5</v>
      </c>
      <c r="B824" s="142">
        <v>21019</v>
      </c>
      <c r="C824" s="143" t="s">
        <v>676</v>
      </c>
      <c r="D824" s="144">
        <f>D825</f>
        <v>175.93</v>
      </c>
      <c r="E824" s="141"/>
      <c r="F824" s="138"/>
    </row>
    <row r="825" s="114" customFormat="1" ht="28.05" customHeight="1" spans="1:6">
      <c r="A825" s="114">
        <v>7</v>
      </c>
      <c r="B825" s="146">
        <v>2101902</v>
      </c>
      <c r="C825" s="143" t="s">
        <v>677</v>
      </c>
      <c r="D825" s="144">
        <v>175.93</v>
      </c>
      <c r="E825" s="141">
        <f>F825/10000</f>
        <v>0</v>
      </c>
      <c r="F825" s="138"/>
    </row>
    <row r="826" s="114" customFormat="1" ht="28.05" customHeight="1" spans="1:6">
      <c r="A826" s="114">
        <f t="shared" ref="A826:A889" si="58">LEN(B826)</f>
        <v>5</v>
      </c>
      <c r="B826" s="142">
        <v>21099</v>
      </c>
      <c r="C826" s="143" t="s">
        <v>678</v>
      </c>
      <c r="D826" s="144">
        <f t="shared" ref="D826:D830" si="59">_wpsfn.ROUNDBANK(E826,2)</f>
        <v>189.57</v>
      </c>
      <c r="E826" s="141">
        <f>F826/10000</f>
        <v>189.5721</v>
      </c>
      <c r="F826" s="145">
        <v>1895721</v>
      </c>
    </row>
    <row r="827" s="114" customFormat="1" ht="28.05" customHeight="1" spans="1:6">
      <c r="A827" s="114">
        <f t="shared" si="58"/>
        <v>7</v>
      </c>
      <c r="B827" s="142">
        <v>2109999</v>
      </c>
      <c r="C827" s="143" t="s">
        <v>679</v>
      </c>
      <c r="D827" s="144">
        <f t="shared" si="59"/>
        <v>189.57</v>
      </c>
      <c r="E827" s="141">
        <f>F827/10000</f>
        <v>189.5721</v>
      </c>
      <c r="F827" s="138">
        <v>1895721</v>
      </c>
    </row>
    <row r="828" s="114" customFormat="1" ht="25" customHeight="1" spans="1:6">
      <c r="A828" s="114">
        <f t="shared" si="58"/>
        <v>3</v>
      </c>
      <c r="B828" s="139">
        <v>211</v>
      </c>
      <c r="C828" s="140" t="s">
        <v>680</v>
      </c>
      <c r="D828" s="136">
        <f t="shared" si="59"/>
        <v>429.65</v>
      </c>
      <c r="E828" s="141">
        <f>F828/10000</f>
        <v>429.652448</v>
      </c>
      <c r="F828" s="138">
        <v>4296524.48</v>
      </c>
    </row>
    <row r="829" s="114" customFormat="1" ht="25" customHeight="1" spans="1:6">
      <c r="A829" s="114">
        <f t="shared" si="58"/>
        <v>5</v>
      </c>
      <c r="B829" s="142">
        <v>21101</v>
      </c>
      <c r="C829" s="143" t="s">
        <v>681</v>
      </c>
      <c r="D829" s="144">
        <f t="shared" si="59"/>
        <v>374.03</v>
      </c>
      <c r="E829" s="141">
        <f>F829/10000</f>
        <v>374.032448</v>
      </c>
      <c r="F829" s="145">
        <v>3740324.48</v>
      </c>
    </row>
    <row r="830" s="114" customFormat="1" ht="25" customHeight="1" spans="1:6">
      <c r="A830" s="114">
        <f t="shared" si="58"/>
        <v>7</v>
      </c>
      <c r="B830" s="142">
        <v>2110101</v>
      </c>
      <c r="C830" s="143" t="s">
        <v>65</v>
      </c>
      <c r="D830" s="144">
        <f t="shared" si="59"/>
        <v>336.53</v>
      </c>
      <c r="E830" s="141">
        <f>F830/10000</f>
        <v>336.532448</v>
      </c>
      <c r="F830" s="138">
        <v>3365324.48</v>
      </c>
    </row>
    <row r="831" s="114" customFormat="1" ht="28.05" hidden="1" customHeight="1" spans="1:6">
      <c r="A831" s="114">
        <f t="shared" si="58"/>
        <v>7</v>
      </c>
      <c r="B831" s="142">
        <v>2110102</v>
      </c>
      <c r="C831" s="143" t="s">
        <v>66</v>
      </c>
      <c r="D831" s="143"/>
      <c r="E831" s="141">
        <f>F831/10000</f>
        <v>0</v>
      </c>
      <c r="F831" s="138">
        <v>0</v>
      </c>
    </row>
    <row r="832" s="114" customFormat="1" ht="28.05" hidden="1" customHeight="1" spans="1:6">
      <c r="A832" s="114">
        <f t="shared" si="58"/>
        <v>7</v>
      </c>
      <c r="B832" s="142">
        <v>2110103</v>
      </c>
      <c r="C832" s="143" t="s">
        <v>67</v>
      </c>
      <c r="D832" s="143"/>
      <c r="E832" s="141">
        <f>F832/10000</f>
        <v>0</v>
      </c>
      <c r="F832" s="138">
        <v>0</v>
      </c>
    </row>
    <row r="833" s="114" customFormat="1" ht="28.05" hidden="1" customHeight="1" spans="1:6">
      <c r="A833" s="114">
        <f t="shared" si="58"/>
        <v>7</v>
      </c>
      <c r="B833" s="142">
        <v>2110104</v>
      </c>
      <c r="C833" s="143" t="s">
        <v>682</v>
      </c>
      <c r="D833" s="143"/>
      <c r="E833" s="141">
        <f>F833/10000</f>
        <v>0</v>
      </c>
      <c r="F833" s="138">
        <v>0</v>
      </c>
    </row>
    <row r="834" s="114" customFormat="1" ht="28.05" hidden="1" customHeight="1" spans="1:6">
      <c r="A834" s="114">
        <f t="shared" si="58"/>
        <v>7</v>
      </c>
      <c r="B834" s="142">
        <v>2110105</v>
      </c>
      <c r="C834" s="143" t="s">
        <v>683</v>
      </c>
      <c r="D834" s="143"/>
      <c r="E834" s="141">
        <f>F834/10000</f>
        <v>0</v>
      </c>
      <c r="F834" s="138">
        <v>0</v>
      </c>
    </row>
    <row r="835" s="114" customFormat="1" ht="28.05" hidden="1" customHeight="1" spans="1:6">
      <c r="A835" s="114">
        <f t="shared" si="58"/>
        <v>7</v>
      </c>
      <c r="B835" s="142">
        <v>2110106</v>
      </c>
      <c r="C835" s="143" t="s">
        <v>684</v>
      </c>
      <c r="D835" s="143"/>
      <c r="E835" s="141">
        <f>F835/10000</f>
        <v>0</v>
      </c>
      <c r="F835" s="138">
        <v>0</v>
      </c>
    </row>
    <row r="836" s="114" customFormat="1" ht="25" customHeight="1" spans="1:6">
      <c r="A836" s="114">
        <f t="shared" si="58"/>
        <v>7</v>
      </c>
      <c r="B836" s="142">
        <v>2110107</v>
      </c>
      <c r="C836" s="143" t="s">
        <v>685</v>
      </c>
      <c r="D836" s="144">
        <f>_wpsfn.ROUNDBANK(E836,2)</f>
        <v>37</v>
      </c>
      <c r="E836" s="141">
        <f>F836/10000</f>
        <v>37</v>
      </c>
      <c r="F836" s="138">
        <v>370000</v>
      </c>
    </row>
    <row r="837" s="114" customFormat="1" ht="28.05" hidden="1" customHeight="1" spans="1:6">
      <c r="A837" s="114">
        <f t="shared" si="58"/>
        <v>7</v>
      </c>
      <c r="B837" s="142">
        <v>2110108</v>
      </c>
      <c r="C837" s="143" t="s">
        <v>686</v>
      </c>
      <c r="D837" s="143"/>
      <c r="E837" s="141">
        <f>F837/10000</f>
        <v>0</v>
      </c>
      <c r="F837" s="138">
        <v>0</v>
      </c>
    </row>
    <row r="838" s="114" customFormat="1" ht="25" customHeight="1" spans="1:6">
      <c r="A838" s="114">
        <f t="shared" si="58"/>
        <v>7</v>
      </c>
      <c r="B838" s="142">
        <v>2110199</v>
      </c>
      <c r="C838" s="143" t="s">
        <v>687</v>
      </c>
      <c r="D838" s="144">
        <f>_wpsfn.ROUNDBANK(E838,2)</f>
        <v>0.5</v>
      </c>
      <c r="E838" s="141">
        <f>F838/10000</f>
        <v>0.5</v>
      </c>
      <c r="F838" s="138">
        <v>5000</v>
      </c>
    </row>
    <row r="839" s="114" customFormat="1" ht="28.05" hidden="1" customHeight="1" spans="1:6">
      <c r="A839" s="114">
        <f t="shared" si="58"/>
        <v>5</v>
      </c>
      <c r="B839" s="142">
        <v>21102</v>
      </c>
      <c r="C839" s="143" t="s">
        <v>688</v>
      </c>
      <c r="D839" s="143"/>
      <c r="E839" s="141">
        <f>F839/10000</f>
        <v>0</v>
      </c>
      <c r="F839" s="145">
        <v>0</v>
      </c>
    </row>
    <row r="840" s="114" customFormat="1" ht="28.05" hidden="1" customHeight="1" spans="1:6">
      <c r="A840" s="114">
        <f t="shared" si="58"/>
        <v>7</v>
      </c>
      <c r="B840" s="142">
        <v>2110203</v>
      </c>
      <c r="C840" s="143" t="s">
        <v>689</v>
      </c>
      <c r="D840" s="143"/>
      <c r="E840" s="141">
        <f t="shared" ref="E840:E903" si="60">F840/10000</f>
        <v>0</v>
      </c>
      <c r="F840" s="138">
        <v>0</v>
      </c>
    </row>
    <row r="841" s="114" customFormat="1" ht="28.05" hidden="1" customHeight="1" spans="1:6">
      <c r="A841" s="114">
        <f t="shared" si="58"/>
        <v>7</v>
      </c>
      <c r="B841" s="142">
        <v>2110204</v>
      </c>
      <c r="C841" s="143" t="s">
        <v>690</v>
      </c>
      <c r="D841" s="143"/>
      <c r="E841" s="141">
        <f t="shared" si="60"/>
        <v>0</v>
      </c>
      <c r="F841" s="138">
        <v>0</v>
      </c>
    </row>
    <row r="842" s="114" customFormat="1" ht="28.05" hidden="1" customHeight="1" spans="1:6">
      <c r="A842" s="114">
        <f t="shared" si="58"/>
        <v>7</v>
      </c>
      <c r="B842" s="142">
        <v>2110299</v>
      </c>
      <c r="C842" s="143" t="s">
        <v>691</v>
      </c>
      <c r="D842" s="143"/>
      <c r="E842" s="141">
        <f t="shared" si="60"/>
        <v>0</v>
      </c>
      <c r="F842" s="138">
        <v>0</v>
      </c>
    </row>
    <row r="843" s="114" customFormat="1" ht="28.05" hidden="1" customHeight="1" spans="1:6">
      <c r="A843" s="114">
        <f t="shared" si="58"/>
        <v>5</v>
      </c>
      <c r="B843" s="142">
        <v>21103</v>
      </c>
      <c r="C843" s="143" t="s">
        <v>692</v>
      </c>
      <c r="D843" s="143"/>
      <c r="E843" s="141">
        <f t="shared" si="60"/>
        <v>0</v>
      </c>
      <c r="F843" s="145">
        <v>0</v>
      </c>
    </row>
    <row r="844" s="114" customFormat="1" ht="28.05" hidden="1" customHeight="1" spans="1:6">
      <c r="A844" s="114">
        <f t="shared" si="58"/>
        <v>7</v>
      </c>
      <c r="B844" s="142">
        <v>2110301</v>
      </c>
      <c r="C844" s="143" t="s">
        <v>693</v>
      </c>
      <c r="D844" s="143"/>
      <c r="E844" s="141">
        <f t="shared" si="60"/>
        <v>0</v>
      </c>
      <c r="F844" s="138">
        <v>0</v>
      </c>
    </row>
    <row r="845" s="114" customFormat="1" ht="28.05" hidden="1" customHeight="1" spans="1:6">
      <c r="A845" s="114">
        <f t="shared" si="58"/>
        <v>7</v>
      </c>
      <c r="B845" s="142">
        <v>2110302</v>
      </c>
      <c r="C845" s="143" t="s">
        <v>694</v>
      </c>
      <c r="D845" s="143"/>
      <c r="E845" s="141">
        <f t="shared" si="60"/>
        <v>0</v>
      </c>
      <c r="F845" s="138">
        <v>0</v>
      </c>
    </row>
    <row r="846" s="114" customFormat="1" ht="28.05" hidden="1" customHeight="1" spans="1:6">
      <c r="A846" s="114">
        <f t="shared" si="58"/>
        <v>7</v>
      </c>
      <c r="B846" s="142">
        <v>2110303</v>
      </c>
      <c r="C846" s="143" t="s">
        <v>695</v>
      </c>
      <c r="D846" s="143"/>
      <c r="E846" s="141">
        <f t="shared" si="60"/>
        <v>0</v>
      </c>
      <c r="F846" s="138">
        <v>0</v>
      </c>
    </row>
    <row r="847" s="114" customFormat="1" ht="28.05" hidden="1" customHeight="1" spans="1:6">
      <c r="A847" s="114">
        <f t="shared" si="58"/>
        <v>7</v>
      </c>
      <c r="B847" s="142">
        <v>2110304</v>
      </c>
      <c r="C847" s="143" t="s">
        <v>696</v>
      </c>
      <c r="D847" s="143"/>
      <c r="E847" s="141">
        <f t="shared" si="60"/>
        <v>0</v>
      </c>
      <c r="F847" s="138">
        <v>0</v>
      </c>
    </row>
    <row r="848" s="114" customFormat="1" ht="28.05" hidden="1" customHeight="1" spans="1:6">
      <c r="A848" s="114">
        <f t="shared" si="58"/>
        <v>7</v>
      </c>
      <c r="B848" s="142">
        <v>2110305</v>
      </c>
      <c r="C848" s="143" t="s">
        <v>697</v>
      </c>
      <c r="D848" s="143"/>
      <c r="E848" s="141">
        <f t="shared" si="60"/>
        <v>0</v>
      </c>
      <c r="F848" s="138">
        <v>0</v>
      </c>
    </row>
    <row r="849" s="114" customFormat="1" ht="28.05" hidden="1" customHeight="1" spans="1:6">
      <c r="A849" s="114">
        <f t="shared" si="58"/>
        <v>7</v>
      </c>
      <c r="B849" s="142">
        <v>2110306</v>
      </c>
      <c r="C849" s="143" t="s">
        <v>698</v>
      </c>
      <c r="D849" s="143"/>
      <c r="E849" s="141">
        <f t="shared" si="60"/>
        <v>0</v>
      </c>
      <c r="F849" s="138">
        <v>0</v>
      </c>
    </row>
    <row r="850" s="114" customFormat="1" ht="28.05" hidden="1" customHeight="1" spans="1:6">
      <c r="A850" s="114">
        <f t="shared" si="58"/>
        <v>7</v>
      </c>
      <c r="B850" s="142">
        <v>2110307</v>
      </c>
      <c r="C850" s="143" t="s">
        <v>699</v>
      </c>
      <c r="D850" s="143"/>
      <c r="E850" s="141">
        <f t="shared" si="60"/>
        <v>0</v>
      </c>
      <c r="F850" s="138">
        <v>0</v>
      </c>
    </row>
    <row r="851" s="114" customFormat="1" ht="28.05" hidden="1" customHeight="1" spans="1:6">
      <c r="A851" s="114">
        <f t="shared" si="58"/>
        <v>7</v>
      </c>
      <c r="B851" s="142">
        <v>2110399</v>
      </c>
      <c r="C851" s="143" t="s">
        <v>700</v>
      </c>
      <c r="D851" s="143"/>
      <c r="E851" s="141">
        <f t="shared" si="60"/>
        <v>0</v>
      </c>
      <c r="F851" s="138">
        <v>0</v>
      </c>
    </row>
    <row r="852" s="114" customFormat="1" ht="25" customHeight="1" spans="1:6">
      <c r="A852" s="114">
        <f t="shared" si="58"/>
        <v>5</v>
      </c>
      <c r="B852" s="142">
        <v>21104</v>
      </c>
      <c r="C852" s="143" t="s">
        <v>701</v>
      </c>
      <c r="D852" s="144">
        <f>_wpsfn.ROUNDBANK(E852,2)</f>
        <v>10</v>
      </c>
      <c r="E852" s="141">
        <f t="shared" si="60"/>
        <v>10</v>
      </c>
      <c r="F852" s="145">
        <v>100000</v>
      </c>
    </row>
    <row r="853" s="114" customFormat="1" ht="28.05" hidden="1" customHeight="1" spans="1:6">
      <c r="A853" s="114">
        <f t="shared" si="58"/>
        <v>7</v>
      </c>
      <c r="B853" s="142">
        <v>2110401</v>
      </c>
      <c r="C853" s="143" t="s">
        <v>702</v>
      </c>
      <c r="D853" s="143"/>
      <c r="E853" s="141">
        <f t="shared" si="60"/>
        <v>0</v>
      </c>
      <c r="F853" s="138">
        <v>0</v>
      </c>
    </row>
    <row r="854" s="114" customFormat="1" ht="25" customHeight="1" spans="1:6">
      <c r="A854" s="114">
        <f t="shared" si="58"/>
        <v>7</v>
      </c>
      <c r="B854" s="142">
        <v>2110402</v>
      </c>
      <c r="C854" s="143" t="s">
        <v>703</v>
      </c>
      <c r="D854" s="144">
        <f>_wpsfn.ROUNDBANK(E854,2)</f>
        <v>10</v>
      </c>
      <c r="E854" s="141">
        <f t="shared" si="60"/>
        <v>10</v>
      </c>
      <c r="F854" s="138">
        <v>100000</v>
      </c>
    </row>
    <row r="855" s="114" customFormat="1" ht="28.05" hidden="1" customHeight="1" spans="1:6">
      <c r="A855" s="114">
        <f t="shared" si="58"/>
        <v>7</v>
      </c>
      <c r="B855" s="142">
        <v>2110404</v>
      </c>
      <c r="C855" s="143" t="s">
        <v>704</v>
      </c>
      <c r="D855" s="143"/>
      <c r="E855" s="141">
        <f t="shared" si="60"/>
        <v>0</v>
      </c>
      <c r="F855" s="138">
        <v>0</v>
      </c>
    </row>
    <row r="856" s="114" customFormat="1" ht="28.05" hidden="1" customHeight="1" spans="1:6">
      <c r="A856" s="114">
        <f t="shared" si="58"/>
        <v>7</v>
      </c>
      <c r="B856" s="142">
        <v>2110405</v>
      </c>
      <c r="C856" s="143" t="s">
        <v>705</v>
      </c>
      <c r="D856" s="143"/>
      <c r="E856" s="141">
        <f t="shared" si="60"/>
        <v>0</v>
      </c>
      <c r="F856" s="138">
        <v>0</v>
      </c>
    </row>
    <row r="857" s="114" customFormat="1" ht="28.05" hidden="1" customHeight="1" spans="1:6">
      <c r="A857" s="114">
        <f t="shared" si="58"/>
        <v>7</v>
      </c>
      <c r="B857" s="142">
        <v>2110406</v>
      </c>
      <c r="C857" s="143" t="s">
        <v>706</v>
      </c>
      <c r="D857" s="143"/>
      <c r="E857" s="141">
        <f t="shared" si="60"/>
        <v>0</v>
      </c>
      <c r="F857" s="138">
        <v>0</v>
      </c>
    </row>
    <row r="858" s="114" customFormat="1" ht="28.05" hidden="1" customHeight="1" spans="1:6">
      <c r="A858" s="114">
        <f t="shared" si="58"/>
        <v>7</v>
      </c>
      <c r="B858" s="142">
        <v>2110499</v>
      </c>
      <c r="C858" s="143" t="s">
        <v>707</v>
      </c>
      <c r="D858" s="143"/>
      <c r="E858" s="141">
        <f t="shared" si="60"/>
        <v>0</v>
      </c>
      <c r="F858" s="138">
        <v>0</v>
      </c>
    </row>
    <row r="859" s="114" customFormat="1" ht="28.05" hidden="1" customHeight="1" spans="1:6">
      <c r="A859" s="114">
        <f t="shared" si="58"/>
        <v>5</v>
      </c>
      <c r="B859" s="142">
        <v>21105</v>
      </c>
      <c r="C859" s="143" t="s">
        <v>708</v>
      </c>
      <c r="D859" s="143"/>
      <c r="E859" s="141">
        <f t="shared" si="60"/>
        <v>0</v>
      </c>
      <c r="F859" s="145">
        <v>0</v>
      </c>
    </row>
    <row r="860" s="114" customFormat="1" ht="28.05" hidden="1" customHeight="1" spans="1:6">
      <c r="A860" s="114">
        <f t="shared" si="58"/>
        <v>7</v>
      </c>
      <c r="B860" s="142">
        <v>2110501</v>
      </c>
      <c r="C860" s="143" t="s">
        <v>709</v>
      </c>
      <c r="D860" s="143"/>
      <c r="E860" s="141">
        <f t="shared" si="60"/>
        <v>0</v>
      </c>
      <c r="F860" s="138">
        <v>0</v>
      </c>
    </row>
    <row r="861" s="114" customFormat="1" ht="28.05" hidden="1" customHeight="1" spans="1:6">
      <c r="A861" s="114">
        <f t="shared" si="58"/>
        <v>7</v>
      </c>
      <c r="B861" s="142">
        <v>2110502</v>
      </c>
      <c r="C861" s="143" t="s">
        <v>710</v>
      </c>
      <c r="D861" s="143"/>
      <c r="E861" s="141">
        <f t="shared" si="60"/>
        <v>0</v>
      </c>
      <c r="F861" s="138">
        <v>0</v>
      </c>
    </row>
    <row r="862" s="114" customFormat="1" ht="28.05" hidden="1" customHeight="1" spans="1:6">
      <c r="A862" s="114">
        <f t="shared" si="58"/>
        <v>7</v>
      </c>
      <c r="B862" s="142">
        <v>2110503</v>
      </c>
      <c r="C862" s="143" t="s">
        <v>711</v>
      </c>
      <c r="D862" s="143"/>
      <c r="E862" s="141">
        <f t="shared" si="60"/>
        <v>0</v>
      </c>
      <c r="F862" s="138">
        <v>0</v>
      </c>
    </row>
    <row r="863" s="114" customFormat="1" ht="28.05" hidden="1" customHeight="1" spans="1:6">
      <c r="A863" s="114">
        <f t="shared" si="58"/>
        <v>7</v>
      </c>
      <c r="B863" s="142">
        <v>2110506</v>
      </c>
      <c r="C863" s="143" t="s">
        <v>712</v>
      </c>
      <c r="D863" s="143"/>
      <c r="E863" s="141">
        <f t="shared" si="60"/>
        <v>0</v>
      </c>
      <c r="F863" s="138">
        <v>0</v>
      </c>
    </row>
    <row r="864" s="114" customFormat="1" ht="28.05" hidden="1" customHeight="1" spans="1:6">
      <c r="A864" s="114">
        <f t="shared" si="58"/>
        <v>7</v>
      </c>
      <c r="B864" s="142">
        <v>2110507</v>
      </c>
      <c r="C864" s="143" t="s">
        <v>713</v>
      </c>
      <c r="D864" s="143"/>
      <c r="E864" s="141">
        <f t="shared" si="60"/>
        <v>0</v>
      </c>
      <c r="F864" s="138">
        <v>0</v>
      </c>
    </row>
    <row r="865" s="114" customFormat="1" ht="28.05" hidden="1" customHeight="1" spans="1:6">
      <c r="A865" s="114">
        <f t="shared" si="58"/>
        <v>7</v>
      </c>
      <c r="B865" s="142">
        <v>2110599</v>
      </c>
      <c r="C865" s="143" t="s">
        <v>714</v>
      </c>
      <c r="D865" s="143"/>
      <c r="E865" s="141">
        <f t="shared" si="60"/>
        <v>0</v>
      </c>
      <c r="F865" s="138">
        <v>0</v>
      </c>
    </row>
    <row r="866" s="114" customFormat="1" ht="28.05" hidden="1" customHeight="1" spans="1:6">
      <c r="A866" s="114">
        <f t="shared" si="58"/>
        <v>5</v>
      </c>
      <c r="B866" s="142">
        <v>21106</v>
      </c>
      <c r="C866" s="143" t="s">
        <v>715</v>
      </c>
      <c r="D866" s="143"/>
      <c r="E866" s="141">
        <f t="shared" si="60"/>
        <v>0</v>
      </c>
      <c r="F866" s="145">
        <v>0</v>
      </c>
    </row>
    <row r="867" s="114" customFormat="1" ht="28.05" hidden="1" customHeight="1" spans="1:6">
      <c r="A867" s="114">
        <f t="shared" si="58"/>
        <v>7</v>
      </c>
      <c r="B867" s="142">
        <v>2110602</v>
      </c>
      <c r="C867" s="143" t="s">
        <v>716</v>
      </c>
      <c r="D867" s="143"/>
      <c r="E867" s="141">
        <f t="shared" si="60"/>
        <v>0</v>
      </c>
      <c r="F867" s="138">
        <v>0</v>
      </c>
    </row>
    <row r="868" s="114" customFormat="1" ht="28.05" hidden="1" customHeight="1" spans="1:6">
      <c r="A868" s="114">
        <f t="shared" si="58"/>
        <v>7</v>
      </c>
      <c r="B868" s="142">
        <v>2110603</v>
      </c>
      <c r="C868" s="143" t="s">
        <v>717</v>
      </c>
      <c r="D868" s="143"/>
      <c r="E868" s="141">
        <f t="shared" si="60"/>
        <v>0</v>
      </c>
      <c r="F868" s="138">
        <v>0</v>
      </c>
    </row>
    <row r="869" s="114" customFormat="1" ht="28.05" hidden="1" customHeight="1" spans="1:6">
      <c r="A869" s="114">
        <f t="shared" si="58"/>
        <v>7</v>
      </c>
      <c r="B869" s="142">
        <v>2110604</v>
      </c>
      <c r="C869" s="143" t="s">
        <v>718</v>
      </c>
      <c r="D869" s="143"/>
      <c r="E869" s="141">
        <f t="shared" si="60"/>
        <v>0</v>
      </c>
      <c r="F869" s="138">
        <v>0</v>
      </c>
    </row>
    <row r="870" s="114" customFormat="1" ht="28.05" hidden="1" customHeight="1" spans="1:6">
      <c r="A870" s="114">
        <f t="shared" si="58"/>
        <v>7</v>
      </c>
      <c r="B870" s="142">
        <v>2110605</v>
      </c>
      <c r="C870" s="143" t="s">
        <v>719</v>
      </c>
      <c r="D870" s="143"/>
      <c r="E870" s="141">
        <f t="shared" si="60"/>
        <v>0</v>
      </c>
      <c r="F870" s="138">
        <v>0</v>
      </c>
    </row>
    <row r="871" s="114" customFormat="1" ht="28.05" hidden="1" customHeight="1" spans="1:6">
      <c r="A871" s="114">
        <f t="shared" si="58"/>
        <v>7</v>
      </c>
      <c r="B871" s="142">
        <v>2110699</v>
      </c>
      <c r="C871" s="143" t="s">
        <v>720</v>
      </c>
      <c r="D871" s="143"/>
      <c r="E871" s="141">
        <f t="shared" si="60"/>
        <v>0</v>
      </c>
      <c r="F871" s="138">
        <v>0</v>
      </c>
    </row>
    <row r="872" s="114" customFormat="1" ht="28.05" hidden="1" customHeight="1" spans="1:6">
      <c r="A872" s="114">
        <f t="shared" si="58"/>
        <v>5</v>
      </c>
      <c r="B872" s="142">
        <v>21107</v>
      </c>
      <c r="C872" s="143" t="s">
        <v>721</v>
      </c>
      <c r="D872" s="143"/>
      <c r="E872" s="141">
        <f t="shared" si="60"/>
        <v>0</v>
      </c>
      <c r="F872" s="145">
        <v>0</v>
      </c>
    </row>
    <row r="873" s="114" customFormat="1" ht="28.05" hidden="1" customHeight="1" spans="1:6">
      <c r="A873" s="114">
        <f t="shared" si="58"/>
        <v>7</v>
      </c>
      <c r="B873" s="142">
        <v>2110704</v>
      </c>
      <c r="C873" s="143" t="s">
        <v>722</v>
      </c>
      <c r="D873" s="143"/>
      <c r="E873" s="141">
        <f t="shared" si="60"/>
        <v>0</v>
      </c>
      <c r="F873" s="138">
        <v>0</v>
      </c>
    </row>
    <row r="874" s="114" customFormat="1" ht="28.05" hidden="1" customHeight="1" spans="1:6">
      <c r="A874" s="114">
        <f t="shared" si="58"/>
        <v>7</v>
      </c>
      <c r="B874" s="142">
        <v>2110799</v>
      </c>
      <c r="C874" s="143" t="s">
        <v>723</v>
      </c>
      <c r="D874" s="143"/>
      <c r="E874" s="141">
        <f t="shared" si="60"/>
        <v>0</v>
      </c>
      <c r="F874" s="138">
        <v>0</v>
      </c>
    </row>
    <row r="875" s="114" customFormat="1" ht="28.05" hidden="1" customHeight="1" spans="1:6">
      <c r="A875" s="114">
        <f t="shared" si="58"/>
        <v>5</v>
      </c>
      <c r="B875" s="142">
        <v>21108</v>
      </c>
      <c r="C875" s="143" t="s">
        <v>724</v>
      </c>
      <c r="D875" s="143"/>
      <c r="E875" s="141">
        <f t="shared" si="60"/>
        <v>0</v>
      </c>
      <c r="F875" s="145">
        <v>0</v>
      </c>
    </row>
    <row r="876" s="114" customFormat="1" ht="28.05" hidden="1" customHeight="1" spans="1:6">
      <c r="A876" s="114">
        <f t="shared" si="58"/>
        <v>7</v>
      </c>
      <c r="B876" s="142">
        <v>2110804</v>
      </c>
      <c r="C876" s="143" t="s">
        <v>725</v>
      </c>
      <c r="D876" s="143"/>
      <c r="E876" s="141">
        <f t="shared" si="60"/>
        <v>0</v>
      </c>
      <c r="F876" s="138">
        <v>0</v>
      </c>
    </row>
    <row r="877" s="114" customFormat="1" ht="28.05" hidden="1" customHeight="1" spans="1:6">
      <c r="A877" s="114">
        <f t="shared" si="58"/>
        <v>7</v>
      </c>
      <c r="B877" s="142">
        <v>2110899</v>
      </c>
      <c r="C877" s="143" t="s">
        <v>726</v>
      </c>
      <c r="D877" s="143"/>
      <c r="E877" s="141">
        <f t="shared" si="60"/>
        <v>0</v>
      </c>
      <c r="F877" s="138">
        <v>0</v>
      </c>
    </row>
    <row r="878" s="114" customFormat="1" ht="28.05" hidden="1" customHeight="1" spans="1:6">
      <c r="A878" s="114">
        <f t="shared" si="58"/>
        <v>5</v>
      </c>
      <c r="B878" s="142">
        <v>21109</v>
      </c>
      <c r="C878" s="143" t="s">
        <v>727</v>
      </c>
      <c r="D878" s="143"/>
      <c r="E878" s="141">
        <f t="shared" si="60"/>
        <v>0</v>
      </c>
      <c r="F878" s="145">
        <v>0</v>
      </c>
    </row>
    <row r="879" s="114" customFormat="1" ht="28.05" hidden="1" customHeight="1" spans="1:6">
      <c r="A879" s="114">
        <f t="shared" si="58"/>
        <v>7</v>
      </c>
      <c r="B879" s="142">
        <v>2110901</v>
      </c>
      <c r="C879" s="143" t="s">
        <v>728</v>
      </c>
      <c r="D879" s="143"/>
      <c r="E879" s="141">
        <f t="shared" si="60"/>
        <v>0</v>
      </c>
      <c r="F879" s="138">
        <v>0</v>
      </c>
    </row>
    <row r="880" s="114" customFormat="1" ht="28.05" hidden="1" customHeight="1" spans="1:6">
      <c r="A880" s="114">
        <f t="shared" si="58"/>
        <v>5</v>
      </c>
      <c r="B880" s="142">
        <v>21110</v>
      </c>
      <c r="C880" s="143" t="s">
        <v>729</v>
      </c>
      <c r="D880" s="143"/>
      <c r="E880" s="141">
        <f t="shared" si="60"/>
        <v>0</v>
      </c>
      <c r="F880" s="145">
        <v>0</v>
      </c>
    </row>
    <row r="881" s="114" customFormat="1" ht="28.05" hidden="1" customHeight="1" spans="1:6">
      <c r="A881" s="114">
        <f t="shared" si="58"/>
        <v>7</v>
      </c>
      <c r="B881" s="142">
        <v>2111001</v>
      </c>
      <c r="C881" s="143" t="s">
        <v>730</v>
      </c>
      <c r="D881" s="143"/>
      <c r="E881" s="141">
        <f t="shared" si="60"/>
        <v>0</v>
      </c>
      <c r="F881" s="138">
        <v>0</v>
      </c>
    </row>
    <row r="882" s="114" customFormat="1" ht="25" customHeight="1" spans="1:6">
      <c r="A882" s="114">
        <f t="shared" si="58"/>
        <v>5</v>
      </c>
      <c r="B882" s="142">
        <v>21111</v>
      </c>
      <c r="C882" s="143" t="s">
        <v>731</v>
      </c>
      <c r="D882" s="144">
        <f t="shared" ref="D882:D884" si="61">_wpsfn.ROUNDBANK(E882,2)</f>
        <v>45.62</v>
      </c>
      <c r="E882" s="141">
        <f t="shared" si="60"/>
        <v>45.62</v>
      </c>
      <c r="F882" s="145">
        <v>456200</v>
      </c>
    </row>
    <row r="883" s="114" customFormat="1" ht="25" customHeight="1" spans="1:6">
      <c r="A883" s="114">
        <f t="shared" si="58"/>
        <v>7</v>
      </c>
      <c r="B883" s="142">
        <v>2111101</v>
      </c>
      <c r="C883" s="143" t="s">
        <v>732</v>
      </c>
      <c r="D883" s="144">
        <f t="shared" si="61"/>
        <v>44.62</v>
      </c>
      <c r="E883" s="141">
        <f t="shared" si="60"/>
        <v>44.62</v>
      </c>
      <c r="F883" s="138">
        <v>446200</v>
      </c>
    </row>
    <row r="884" s="114" customFormat="1" ht="25" customHeight="1" spans="1:6">
      <c r="A884" s="114">
        <f t="shared" si="58"/>
        <v>7</v>
      </c>
      <c r="B884" s="142">
        <v>2111102</v>
      </c>
      <c r="C884" s="143" t="s">
        <v>733</v>
      </c>
      <c r="D884" s="144">
        <f t="shared" si="61"/>
        <v>1</v>
      </c>
      <c r="E884" s="141">
        <f t="shared" si="60"/>
        <v>1</v>
      </c>
      <c r="F884" s="138">
        <v>10000</v>
      </c>
    </row>
    <row r="885" s="114" customFormat="1" ht="28.05" hidden="1" customHeight="1" spans="1:6">
      <c r="A885" s="114">
        <f t="shared" si="58"/>
        <v>7</v>
      </c>
      <c r="B885" s="142">
        <v>2111103</v>
      </c>
      <c r="C885" s="143" t="s">
        <v>734</v>
      </c>
      <c r="D885" s="143"/>
      <c r="E885" s="141">
        <f t="shared" si="60"/>
        <v>0</v>
      </c>
      <c r="F885" s="138">
        <v>0</v>
      </c>
    </row>
    <row r="886" s="114" customFormat="1" ht="28.05" hidden="1" customHeight="1" spans="1:6">
      <c r="A886" s="114">
        <f t="shared" si="58"/>
        <v>7</v>
      </c>
      <c r="B886" s="142">
        <v>2111104</v>
      </c>
      <c r="C886" s="143" t="s">
        <v>735</v>
      </c>
      <c r="D886" s="143"/>
      <c r="E886" s="141">
        <f t="shared" si="60"/>
        <v>0</v>
      </c>
      <c r="F886" s="138">
        <v>0</v>
      </c>
    </row>
    <row r="887" s="114" customFormat="1" ht="28.05" hidden="1" customHeight="1" spans="1:6">
      <c r="A887" s="114">
        <f t="shared" si="58"/>
        <v>7</v>
      </c>
      <c r="B887" s="142">
        <v>2111199</v>
      </c>
      <c r="C887" s="143" t="s">
        <v>736</v>
      </c>
      <c r="D887" s="143"/>
      <c r="E887" s="141">
        <f t="shared" si="60"/>
        <v>0</v>
      </c>
      <c r="F887" s="138">
        <v>0</v>
      </c>
    </row>
    <row r="888" s="114" customFormat="1" ht="28.05" hidden="1" customHeight="1" spans="1:6">
      <c r="A888" s="114">
        <f t="shared" si="58"/>
        <v>5</v>
      </c>
      <c r="B888" s="142">
        <v>21112</v>
      </c>
      <c r="C888" s="143" t="s">
        <v>737</v>
      </c>
      <c r="D888" s="143"/>
      <c r="E888" s="141">
        <f t="shared" si="60"/>
        <v>0</v>
      </c>
      <c r="F888" s="145">
        <v>0</v>
      </c>
    </row>
    <row r="889" s="114" customFormat="1" ht="28.05" hidden="1" customHeight="1" spans="1:6">
      <c r="A889" s="114">
        <f t="shared" si="58"/>
        <v>7</v>
      </c>
      <c r="B889" s="142">
        <v>2111201</v>
      </c>
      <c r="C889" s="143" t="s">
        <v>738</v>
      </c>
      <c r="D889" s="143"/>
      <c r="E889" s="141">
        <f t="shared" si="60"/>
        <v>0</v>
      </c>
      <c r="F889" s="138">
        <v>0</v>
      </c>
    </row>
    <row r="890" s="114" customFormat="1" ht="28.05" hidden="1" customHeight="1" spans="1:6">
      <c r="A890" s="114">
        <f t="shared" ref="A890:A953" si="62">LEN(B890)</f>
        <v>5</v>
      </c>
      <c r="B890" s="142">
        <v>21113</v>
      </c>
      <c r="C890" s="143" t="s">
        <v>739</v>
      </c>
      <c r="D890" s="143"/>
      <c r="E890" s="141">
        <f t="shared" si="60"/>
        <v>0</v>
      </c>
      <c r="F890" s="145">
        <v>0</v>
      </c>
    </row>
    <row r="891" s="114" customFormat="1" ht="28.05" hidden="1" customHeight="1" spans="1:6">
      <c r="A891" s="114">
        <f t="shared" si="62"/>
        <v>7</v>
      </c>
      <c r="B891" s="142">
        <v>2111301</v>
      </c>
      <c r="C891" s="143" t="s">
        <v>740</v>
      </c>
      <c r="D891" s="143"/>
      <c r="E891" s="141">
        <f t="shared" si="60"/>
        <v>0</v>
      </c>
      <c r="F891" s="138">
        <v>0</v>
      </c>
    </row>
    <row r="892" s="114" customFormat="1" ht="28.05" hidden="1" customHeight="1" spans="1:6">
      <c r="A892" s="114">
        <f t="shared" si="62"/>
        <v>5</v>
      </c>
      <c r="B892" s="142">
        <v>21114</v>
      </c>
      <c r="C892" s="143" t="s">
        <v>741</v>
      </c>
      <c r="D892" s="143"/>
      <c r="E892" s="141">
        <f t="shared" si="60"/>
        <v>0</v>
      </c>
      <c r="F892" s="145">
        <v>0</v>
      </c>
    </row>
    <row r="893" s="114" customFormat="1" ht="28.05" hidden="1" customHeight="1" spans="1:6">
      <c r="A893" s="114">
        <f t="shared" si="62"/>
        <v>7</v>
      </c>
      <c r="B893" s="142">
        <v>2111401</v>
      </c>
      <c r="C893" s="143" t="s">
        <v>65</v>
      </c>
      <c r="D893" s="143"/>
      <c r="E893" s="141">
        <f t="shared" si="60"/>
        <v>0</v>
      </c>
      <c r="F893" s="138">
        <v>0</v>
      </c>
    </row>
    <row r="894" s="114" customFormat="1" ht="28.05" hidden="1" customHeight="1" spans="1:6">
      <c r="A894" s="114">
        <f t="shared" si="62"/>
        <v>7</v>
      </c>
      <c r="B894" s="142">
        <v>2111402</v>
      </c>
      <c r="C894" s="143" t="s">
        <v>66</v>
      </c>
      <c r="D894" s="143"/>
      <c r="E894" s="141">
        <f t="shared" si="60"/>
        <v>0</v>
      </c>
      <c r="F894" s="138">
        <v>0</v>
      </c>
    </row>
    <row r="895" s="114" customFormat="1" ht="28.05" hidden="1" customHeight="1" spans="1:6">
      <c r="A895" s="114">
        <f t="shared" si="62"/>
        <v>7</v>
      </c>
      <c r="B895" s="142">
        <v>2111403</v>
      </c>
      <c r="C895" s="143" t="s">
        <v>67</v>
      </c>
      <c r="D895" s="143"/>
      <c r="E895" s="141">
        <f t="shared" si="60"/>
        <v>0</v>
      </c>
      <c r="F895" s="138">
        <v>0</v>
      </c>
    </row>
    <row r="896" s="114" customFormat="1" ht="28.05" hidden="1" customHeight="1" spans="1:6">
      <c r="A896" s="114">
        <f t="shared" si="62"/>
        <v>7</v>
      </c>
      <c r="B896" s="142">
        <v>2111406</v>
      </c>
      <c r="C896" s="143" t="s">
        <v>742</v>
      </c>
      <c r="D896" s="143"/>
      <c r="E896" s="141">
        <f t="shared" si="60"/>
        <v>0</v>
      </c>
      <c r="F896" s="138">
        <v>0</v>
      </c>
    </row>
    <row r="897" s="114" customFormat="1" ht="28.05" hidden="1" customHeight="1" spans="1:6">
      <c r="A897" s="114">
        <f t="shared" si="62"/>
        <v>7</v>
      </c>
      <c r="B897" s="142">
        <v>2111407</v>
      </c>
      <c r="C897" s="143" t="s">
        <v>743</v>
      </c>
      <c r="D897" s="143"/>
      <c r="E897" s="141">
        <f t="shared" si="60"/>
        <v>0</v>
      </c>
      <c r="F897" s="138">
        <v>0</v>
      </c>
    </row>
    <row r="898" s="114" customFormat="1" ht="28.05" hidden="1" customHeight="1" spans="1:6">
      <c r="A898" s="114">
        <f t="shared" si="62"/>
        <v>7</v>
      </c>
      <c r="B898" s="142">
        <v>2111408</v>
      </c>
      <c r="C898" s="143" t="s">
        <v>744</v>
      </c>
      <c r="D898" s="143"/>
      <c r="E898" s="141">
        <f t="shared" si="60"/>
        <v>0</v>
      </c>
      <c r="F898" s="138">
        <v>0</v>
      </c>
    </row>
    <row r="899" s="114" customFormat="1" ht="28.05" hidden="1" customHeight="1" spans="1:6">
      <c r="A899" s="114">
        <f t="shared" si="62"/>
        <v>7</v>
      </c>
      <c r="B899" s="142">
        <v>2111411</v>
      </c>
      <c r="C899" s="143" t="s">
        <v>105</v>
      </c>
      <c r="D899" s="143"/>
      <c r="E899" s="141">
        <f t="shared" si="60"/>
        <v>0</v>
      </c>
      <c r="F899" s="138">
        <v>0</v>
      </c>
    </row>
    <row r="900" s="114" customFormat="1" ht="28.05" hidden="1" customHeight="1" spans="1:6">
      <c r="A900" s="114">
        <f t="shared" si="62"/>
        <v>7</v>
      </c>
      <c r="B900" s="142">
        <v>2111413</v>
      </c>
      <c r="C900" s="143" t="s">
        <v>745</v>
      </c>
      <c r="D900" s="143"/>
      <c r="E900" s="141">
        <f t="shared" si="60"/>
        <v>0</v>
      </c>
      <c r="F900" s="138">
        <v>0</v>
      </c>
    </row>
    <row r="901" s="114" customFormat="1" ht="28.05" hidden="1" customHeight="1" spans="1:6">
      <c r="A901" s="114">
        <f t="shared" si="62"/>
        <v>7</v>
      </c>
      <c r="B901" s="142">
        <v>2111450</v>
      </c>
      <c r="C901" s="143" t="s">
        <v>74</v>
      </c>
      <c r="D901" s="143"/>
      <c r="E901" s="141">
        <f t="shared" si="60"/>
        <v>0</v>
      </c>
      <c r="F901" s="138">
        <v>0</v>
      </c>
    </row>
    <row r="902" s="114" customFormat="1" ht="28.05" hidden="1" customHeight="1" spans="1:6">
      <c r="A902" s="114">
        <f t="shared" si="62"/>
        <v>7</v>
      </c>
      <c r="B902" s="142">
        <v>2111499</v>
      </c>
      <c r="C902" s="143" t="s">
        <v>746</v>
      </c>
      <c r="D902" s="143"/>
      <c r="E902" s="141">
        <f t="shared" si="60"/>
        <v>0</v>
      </c>
      <c r="F902" s="138">
        <v>0</v>
      </c>
    </row>
    <row r="903" s="114" customFormat="1" ht="28.05" hidden="1" customHeight="1" spans="1:6">
      <c r="A903" s="114">
        <f t="shared" si="62"/>
        <v>5</v>
      </c>
      <c r="B903" s="142">
        <v>21160</v>
      </c>
      <c r="C903" s="143" t="s">
        <v>747</v>
      </c>
      <c r="D903" s="143"/>
      <c r="E903" s="141">
        <f t="shared" si="60"/>
        <v>0</v>
      </c>
      <c r="F903" s="145">
        <v>0</v>
      </c>
    </row>
    <row r="904" s="114" customFormat="1" ht="28.05" hidden="1" customHeight="1" spans="1:6">
      <c r="A904" s="114">
        <f t="shared" si="62"/>
        <v>7</v>
      </c>
      <c r="B904" s="142">
        <v>2116001</v>
      </c>
      <c r="C904" s="143" t="s">
        <v>748</v>
      </c>
      <c r="D904" s="143"/>
      <c r="E904" s="141">
        <f t="shared" ref="E904:E967" si="63">F904/10000</f>
        <v>0</v>
      </c>
      <c r="F904" s="138">
        <v>0</v>
      </c>
    </row>
    <row r="905" s="114" customFormat="1" ht="28.05" hidden="1" customHeight="1" spans="1:6">
      <c r="A905" s="114">
        <f t="shared" si="62"/>
        <v>7</v>
      </c>
      <c r="B905" s="142">
        <v>2116002</v>
      </c>
      <c r="C905" s="143" t="s">
        <v>749</v>
      </c>
      <c r="D905" s="143"/>
      <c r="E905" s="141">
        <f t="shared" si="63"/>
        <v>0</v>
      </c>
      <c r="F905" s="138">
        <v>0</v>
      </c>
    </row>
    <row r="906" s="114" customFormat="1" ht="28.05" hidden="1" customHeight="1" spans="1:6">
      <c r="A906" s="114">
        <f t="shared" si="62"/>
        <v>7</v>
      </c>
      <c r="B906" s="142">
        <v>2116003</v>
      </c>
      <c r="C906" s="143" t="s">
        <v>750</v>
      </c>
      <c r="D906" s="143"/>
      <c r="E906" s="141">
        <f t="shared" si="63"/>
        <v>0</v>
      </c>
      <c r="F906" s="138">
        <v>0</v>
      </c>
    </row>
    <row r="907" s="114" customFormat="1" ht="28.05" hidden="1" customHeight="1" spans="1:6">
      <c r="A907" s="114">
        <f t="shared" si="62"/>
        <v>7</v>
      </c>
      <c r="B907" s="142">
        <v>2116099</v>
      </c>
      <c r="C907" s="143" t="s">
        <v>751</v>
      </c>
      <c r="D907" s="143"/>
      <c r="E907" s="141">
        <f t="shared" si="63"/>
        <v>0</v>
      </c>
      <c r="F907" s="138">
        <v>0</v>
      </c>
    </row>
    <row r="908" s="114" customFormat="1" ht="28.05" hidden="1" customHeight="1" spans="1:6">
      <c r="A908" s="114">
        <f t="shared" si="62"/>
        <v>5</v>
      </c>
      <c r="B908" s="142">
        <v>21161</v>
      </c>
      <c r="C908" s="143" t="s">
        <v>752</v>
      </c>
      <c r="D908" s="143"/>
      <c r="E908" s="141">
        <f t="shared" si="63"/>
        <v>0</v>
      </c>
      <c r="F908" s="145">
        <v>0</v>
      </c>
    </row>
    <row r="909" s="114" customFormat="1" ht="28.05" hidden="1" customHeight="1" spans="1:6">
      <c r="A909" s="114">
        <f t="shared" si="62"/>
        <v>7</v>
      </c>
      <c r="B909" s="142">
        <v>2116101</v>
      </c>
      <c r="C909" s="143" t="s">
        <v>753</v>
      </c>
      <c r="D909" s="143"/>
      <c r="E909" s="141">
        <f t="shared" si="63"/>
        <v>0</v>
      </c>
      <c r="F909" s="138">
        <v>0</v>
      </c>
    </row>
    <row r="910" s="114" customFormat="1" ht="28.05" hidden="1" customHeight="1" spans="1:6">
      <c r="A910" s="114">
        <f t="shared" si="62"/>
        <v>7</v>
      </c>
      <c r="B910" s="142">
        <v>2116102</v>
      </c>
      <c r="C910" s="143" t="s">
        <v>754</v>
      </c>
      <c r="D910" s="143"/>
      <c r="E910" s="141">
        <f t="shared" si="63"/>
        <v>0</v>
      </c>
      <c r="F910" s="138">
        <v>0</v>
      </c>
    </row>
    <row r="911" s="114" customFormat="1" ht="28.05" hidden="1" customHeight="1" spans="1:6">
      <c r="A911" s="114">
        <f t="shared" si="62"/>
        <v>7</v>
      </c>
      <c r="B911" s="142">
        <v>2116103</v>
      </c>
      <c r="C911" s="143" t="s">
        <v>755</v>
      </c>
      <c r="D911" s="143"/>
      <c r="E911" s="141">
        <f t="shared" si="63"/>
        <v>0</v>
      </c>
      <c r="F911" s="138">
        <v>0</v>
      </c>
    </row>
    <row r="912" s="114" customFormat="1" ht="28.05" hidden="1" customHeight="1" spans="1:6">
      <c r="A912" s="114">
        <f t="shared" si="62"/>
        <v>7</v>
      </c>
      <c r="B912" s="142">
        <v>2116104</v>
      </c>
      <c r="C912" s="143" t="s">
        <v>756</v>
      </c>
      <c r="D912" s="143"/>
      <c r="E912" s="141">
        <f t="shared" si="63"/>
        <v>0</v>
      </c>
      <c r="F912" s="138">
        <v>0</v>
      </c>
    </row>
    <row r="913" s="114" customFormat="1" ht="28.05" hidden="1" customHeight="1" spans="1:6">
      <c r="A913" s="114">
        <f t="shared" si="62"/>
        <v>5</v>
      </c>
      <c r="B913" s="142">
        <v>21199</v>
      </c>
      <c r="C913" s="143" t="s">
        <v>757</v>
      </c>
      <c r="D913" s="143"/>
      <c r="E913" s="141">
        <f t="shared" si="63"/>
        <v>0</v>
      </c>
      <c r="F913" s="145">
        <v>0</v>
      </c>
    </row>
    <row r="914" s="114" customFormat="1" ht="28.05" hidden="1" customHeight="1" spans="1:6">
      <c r="A914" s="114">
        <f t="shared" si="62"/>
        <v>7</v>
      </c>
      <c r="B914" s="142">
        <v>2119999</v>
      </c>
      <c r="C914" s="143" t="s">
        <v>758</v>
      </c>
      <c r="D914" s="143"/>
      <c r="E914" s="141">
        <f t="shared" si="63"/>
        <v>0</v>
      </c>
      <c r="F914" s="138">
        <v>0</v>
      </c>
    </row>
    <row r="915" s="114" customFormat="1" ht="25" customHeight="1" spans="1:6">
      <c r="A915" s="114">
        <f t="shared" si="62"/>
        <v>3</v>
      </c>
      <c r="B915" s="139">
        <v>212</v>
      </c>
      <c r="C915" s="140" t="s">
        <v>759</v>
      </c>
      <c r="D915" s="136">
        <f t="shared" ref="D915:D918" si="64">_wpsfn.ROUNDBANK(E915,2)</f>
        <v>11725.98</v>
      </c>
      <c r="E915" s="141">
        <f t="shared" si="63"/>
        <v>11725.977869</v>
      </c>
      <c r="F915" s="138">
        <f>153259778.69-36000000</f>
        <v>117259778.69</v>
      </c>
    </row>
    <row r="916" s="114" customFormat="1" ht="25" customHeight="1" spans="1:6">
      <c r="A916" s="114">
        <f t="shared" si="62"/>
        <v>5</v>
      </c>
      <c r="B916" s="142">
        <v>21201</v>
      </c>
      <c r="C916" s="143" t="s">
        <v>760</v>
      </c>
      <c r="D916" s="144">
        <f t="shared" si="64"/>
        <v>3156.98</v>
      </c>
      <c r="E916" s="141">
        <f t="shared" si="63"/>
        <v>3156.977869</v>
      </c>
      <c r="F916" s="145">
        <v>31569778.69</v>
      </c>
    </row>
    <row r="917" s="114" customFormat="1" ht="25" customHeight="1" spans="1:6">
      <c r="A917" s="114">
        <f t="shared" si="62"/>
        <v>7</v>
      </c>
      <c r="B917" s="142">
        <v>2120101</v>
      </c>
      <c r="C917" s="143" t="s">
        <v>65</v>
      </c>
      <c r="D917" s="144">
        <f>_wpsfn.ROUNDBANK(E917,2)-0.01</f>
        <v>1979.95</v>
      </c>
      <c r="E917" s="141">
        <f t="shared" si="63"/>
        <v>1979.956132</v>
      </c>
      <c r="F917" s="138">
        <v>19799561.32</v>
      </c>
    </row>
    <row r="918" s="114" customFormat="1" ht="25" customHeight="1" spans="1:6">
      <c r="A918" s="114">
        <f t="shared" si="62"/>
        <v>7</v>
      </c>
      <c r="B918" s="142">
        <v>2120102</v>
      </c>
      <c r="C918" s="143" t="s">
        <v>66</v>
      </c>
      <c r="D918" s="144">
        <f t="shared" si="64"/>
        <v>1.05</v>
      </c>
      <c r="E918" s="141">
        <f t="shared" si="63"/>
        <v>1.05</v>
      </c>
      <c r="F918" s="138">
        <v>10500</v>
      </c>
    </row>
    <row r="919" s="114" customFormat="1" ht="28.05" hidden="1" customHeight="1" spans="1:6">
      <c r="A919" s="114">
        <f t="shared" si="62"/>
        <v>7</v>
      </c>
      <c r="B919" s="142">
        <v>2120103</v>
      </c>
      <c r="C919" s="143" t="s">
        <v>67</v>
      </c>
      <c r="D919" s="143"/>
      <c r="E919" s="141">
        <f t="shared" si="63"/>
        <v>0</v>
      </c>
      <c r="F919" s="138">
        <v>0</v>
      </c>
    </row>
    <row r="920" s="114" customFormat="1" ht="25" customHeight="1" spans="1:6">
      <c r="A920" s="114">
        <f t="shared" si="62"/>
        <v>7</v>
      </c>
      <c r="B920" s="142">
        <v>2120104</v>
      </c>
      <c r="C920" s="143" t="s">
        <v>761</v>
      </c>
      <c r="D920" s="144">
        <f>_wpsfn.ROUNDBANK(E920,2)</f>
        <v>62.38</v>
      </c>
      <c r="E920" s="141">
        <f t="shared" si="63"/>
        <v>62.375</v>
      </c>
      <c r="F920" s="138">
        <v>623750</v>
      </c>
    </row>
    <row r="921" s="114" customFormat="1" ht="28.05" hidden="1" customHeight="1" spans="1:6">
      <c r="A921" s="114">
        <f t="shared" si="62"/>
        <v>7</v>
      </c>
      <c r="B921" s="142">
        <v>2120105</v>
      </c>
      <c r="C921" s="143" t="s">
        <v>762</v>
      </c>
      <c r="D921" s="143"/>
      <c r="E921" s="141">
        <f t="shared" si="63"/>
        <v>0</v>
      </c>
      <c r="F921" s="138">
        <v>0</v>
      </c>
    </row>
    <row r="922" s="114" customFormat="1" ht="25" customHeight="1" spans="1:6">
      <c r="A922" s="114">
        <f t="shared" si="62"/>
        <v>7</v>
      </c>
      <c r="B922" s="142">
        <v>2120106</v>
      </c>
      <c r="C922" s="143" t="s">
        <v>763</v>
      </c>
      <c r="D922" s="144">
        <f t="shared" ref="D922:D933" si="65">_wpsfn.ROUNDBANK(E922,2)</f>
        <v>106.4</v>
      </c>
      <c r="E922" s="141">
        <f t="shared" si="63"/>
        <v>106.4</v>
      </c>
      <c r="F922" s="138">
        <v>1064000</v>
      </c>
    </row>
    <row r="923" s="114" customFormat="1" ht="28.05" hidden="1" customHeight="1" spans="1:6">
      <c r="A923" s="114">
        <f t="shared" si="62"/>
        <v>7</v>
      </c>
      <c r="B923" s="142">
        <v>2120107</v>
      </c>
      <c r="C923" s="143" t="s">
        <v>764</v>
      </c>
      <c r="D923" s="143"/>
      <c r="E923" s="141">
        <f t="shared" si="63"/>
        <v>0</v>
      </c>
      <c r="F923" s="138">
        <v>0</v>
      </c>
    </row>
    <row r="924" s="114" customFormat="1" ht="28.05" hidden="1" customHeight="1" spans="1:6">
      <c r="A924" s="114">
        <f t="shared" si="62"/>
        <v>7</v>
      </c>
      <c r="B924" s="142">
        <v>2120109</v>
      </c>
      <c r="C924" s="143" t="s">
        <v>765</v>
      </c>
      <c r="D924" s="143"/>
      <c r="E924" s="141">
        <f t="shared" si="63"/>
        <v>0</v>
      </c>
      <c r="F924" s="138">
        <v>0</v>
      </c>
    </row>
    <row r="925" s="114" customFormat="1" ht="28.05" hidden="1" customHeight="1" spans="1:6">
      <c r="A925" s="114">
        <f t="shared" si="62"/>
        <v>7</v>
      </c>
      <c r="B925" s="142">
        <v>2120110</v>
      </c>
      <c r="C925" s="143" t="s">
        <v>766</v>
      </c>
      <c r="D925" s="143"/>
      <c r="E925" s="141">
        <f t="shared" si="63"/>
        <v>0</v>
      </c>
      <c r="F925" s="138">
        <v>0</v>
      </c>
    </row>
    <row r="926" s="114" customFormat="1" ht="25" customHeight="1" spans="1:6">
      <c r="A926" s="114">
        <f t="shared" si="62"/>
        <v>7</v>
      </c>
      <c r="B926" s="142">
        <v>2120199</v>
      </c>
      <c r="C926" s="143" t="s">
        <v>767</v>
      </c>
      <c r="D926" s="144">
        <f t="shared" si="65"/>
        <v>1007.2</v>
      </c>
      <c r="E926" s="141">
        <f t="shared" si="63"/>
        <v>1007.196737</v>
      </c>
      <c r="F926" s="138">
        <v>10071967.37</v>
      </c>
    </row>
    <row r="927" s="114" customFormat="1" ht="25" customHeight="1" spans="1:6">
      <c r="A927" s="114">
        <f t="shared" si="62"/>
        <v>5</v>
      </c>
      <c r="B927" s="142">
        <v>21202</v>
      </c>
      <c r="C927" s="143" t="s">
        <v>768</v>
      </c>
      <c r="D927" s="144">
        <f t="shared" si="65"/>
        <v>90</v>
      </c>
      <c r="E927" s="141">
        <f t="shared" si="63"/>
        <v>90</v>
      </c>
      <c r="F927" s="145">
        <v>900000</v>
      </c>
    </row>
    <row r="928" s="114" customFormat="1" ht="25" customHeight="1" spans="1:6">
      <c r="A928" s="114">
        <f t="shared" si="62"/>
        <v>7</v>
      </c>
      <c r="B928" s="142">
        <v>2120201</v>
      </c>
      <c r="C928" s="143" t="s">
        <v>769</v>
      </c>
      <c r="D928" s="144">
        <f t="shared" si="65"/>
        <v>90</v>
      </c>
      <c r="E928" s="141">
        <f t="shared" si="63"/>
        <v>90</v>
      </c>
      <c r="F928" s="138">
        <v>900000</v>
      </c>
    </row>
    <row r="929" s="114" customFormat="1" ht="28.05" customHeight="1" spans="1:6">
      <c r="A929" s="114">
        <f t="shared" si="62"/>
        <v>5</v>
      </c>
      <c r="B929" s="142">
        <v>21203</v>
      </c>
      <c r="C929" s="143" t="s">
        <v>770</v>
      </c>
      <c r="D929" s="144">
        <f t="shared" si="65"/>
        <v>516</v>
      </c>
      <c r="E929" s="141">
        <f t="shared" si="63"/>
        <v>516</v>
      </c>
      <c r="F929" s="145">
        <v>5160000</v>
      </c>
    </row>
    <row r="930" s="114" customFormat="1" ht="28.05" customHeight="1" spans="1:6">
      <c r="A930" s="114">
        <f t="shared" si="62"/>
        <v>7</v>
      </c>
      <c r="B930" s="142">
        <v>2120303</v>
      </c>
      <c r="C930" s="143" t="s">
        <v>771</v>
      </c>
      <c r="D930" s="144">
        <f t="shared" si="65"/>
        <v>400</v>
      </c>
      <c r="E930" s="141">
        <f t="shared" si="63"/>
        <v>400</v>
      </c>
      <c r="F930" s="138">
        <v>4000000</v>
      </c>
    </row>
    <row r="931" s="114" customFormat="1" ht="28.05" customHeight="1" spans="1:6">
      <c r="A931" s="114">
        <f t="shared" si="62"/>
        <v>7</v>
      </c>
      <c r="B931" s="142">
        <v>2120399</v>
      </c>
      <c r="C931" s="143" t="s">
        <v>772</v>
      </c>
      <c r="D931" s="144">
        <f t="shared" si="65"/>
        <v>116</v>
      </c>
      <c r="E931" s="141">
        <f t="shared" si="63"/>
        <v>116</v>
      </c>
      <c r="F931" s="138">
        <v>1160000</v>
      </c>
    </row>
    <row r="932" s="114" customFormat="1" ht="25" customHeight="1" spans="1:6">
      <c r="A932" s="114">
        <f t="shared" si="62"/>
        <v>5</v>
      </c>
      <c r="B932" s="142">
        <v>21205</v>
      </c>
      <c r="C932" s="143" t="s">
        <v>773</v>
      </c>
      <c r="D932" s="144">
        <f t="shared" si="65"/>
        <v>7963</v>
      </c>
      <c r="E932" s="141">
        <f t="shared" si="63"/>
        <v>7963</v>
      </c>
      <c r="F932" s="145">
        <v>79630000</v>
      </c>
    </row>
    <row r="933" s="114" customFormat="1" ht="25" customHeight="1" spans="1:6">
      <c r="A933" s="114">
        <f t="shared" si="62"/>
        <v>7</v>
      </c>
      <c r="B933" s="142">
        <v>2120501</v>
      </c>
      <c r="C933" s="143" t="s">
        <v>774</v>
      </c>
      <c r="D933" s="144">
        <f t="shared" si="65"/>
        <v>7963</v>
      </c>
      <c r="E933" s="141">
        <f t="shared" si="63"/>
        <v>7963</v>
      </c>
      <c r="F933" s="138">
        <v>79630000</v>
      </c>
    </row>
    <row r="934" s="114" customFormat="1" ht="28.05" hidden="1" customHeight="1" spans="1:6">
      <c r="A934" s="114">
        <f t="shared" si="62"/>
        <v>5</v>
      </c>
      <c r="B934" s="142">
        <v>21206</v>
      </c>
      <c r="C934" s="143" t="s">
        <v>775</v>
      </c>
      <c r="D934" s="143"/>
      <c r="E934" s="141">
        <f t="shared" si="63"/>
        <v>0</v>
      </c>
      <c r="F934" s="145">
        <v>0</v>
      </c>
    </row>
    <row r="935" s="114" customFormat="1" ht="28.05" hidden="1" customHeight="1" spans="1:6">
      <c r="A935" s="114">
        <f t="shared" si="62"/>
        <v>7</v>
      </c>
      <c r="B935" s="142">
        <v>2120601</v>
      </c>
      <c r="C935" s="143" t="s">
        <v>776</v>
      </c>
      <c r="D935" s="143"/>
      <c r="E935" s="141">
        <f t="shared" si="63"/>
        <v>0</v>
      </c>
      <c r="F935" s="138">
        <v>0</v>
      </c>
    </row>
    <row r="936" s="114" customFormat="1" ht="28.05" hidden="1" customHeight="1" spans="1:6">
      <c r="A936" s="114">
        <f t="shared" si="62"/>
        <v>5</v>
      </c>
      <c r="B936" s="142">
        <v>21208</v>
      </c>
      <c r="C936" s="143" t="s">
        <v>777</v>
      </c>
      <c r="D936" s="143"/>
      <c r="E936" s="141">
        <f t="shared" si="63"/>
        <v>0</v>
      </c>
      <c r="F936" s="145">
        <v>0</v>
      </c>
    </row>
    <row r="937" s="114" customFormat="1" ht="28.05" hidden="1" customHeight="1" spans="1:6">
      <c r="A937" s="114">
        <f t="shared" si="62"/>
        <v>7</v>
      </c>
      <c r="B937" s="142">
        <v>2120801</v>
      </c>
      <c r="C937" s="143" t="s">
        <v>778</v>
      </c>
      <c r="D937" s="143"/>
      <c r="E937" s="141">
        <f t="shared" si="63"/>
        <v>0</v>
      </c>
      <c r="F937" s="138">
        <v>0</v>
      </c>
    </row>
    <row r="938" s="114" customFormat="1" ht="28.05" hidden="1" customHeight="1" spans="1:6">
      <c r="A938" s="114">
        <f t="shared" si="62"/>
        <v>7</v>
      </c>
      <c r="B938" s="142">
        <v>2120802</v>
      </c>
      <c r="C938" s="143" t="s">
        <v>779</v>
      </c>
      <c r="D938" s="143"/>
      <c r="E938" s="141">
        <f t="shared" si="63"/>
        <v>0</v>
      </c>
      <c r="F938" s="138">
        <v>0</v>
      </c>
    </row>
    <row r="939" s="114" customFormat="1" ht="28.05" hidden="1" customHeight="1" spans="1:6">
      <c r="A939" s="114">
        <f t="shared" si="62"/>
        <v>7</v>
      </c>
      <c r="B939" s="142">
        <v>2120803</v>
      </c>
      <c r="C939" s="143" t="s">
        <v>780</v>
      </c>
      <c r="D939" s="143"/>
      <c r="E939" s="141">
        <f t="shared" si="63"/>
        <v>0</v>
      </c>
      <c r="F939" s="138">
        <v>0</v>
      </c>
    </row>
    <row r="940" s="114" customFormat="1" ht="28.05" hidden="1" customHeight="1" spans="1:6">
      <c r="A940" s="114">
        <f t="shared" si="62"/>
        <v>7</v>
      </c>
      <c r="B940" s="142">
        <v>2120804</v>
      </c>
      <c r="C940" s="143" t="s">
        <v>781</v>
      </c>
      <c r="D940" s="143"/>
      <c r="E940" s="141">
        <f t="shared" si="63"/>
        <v>0</v>
      </c>
      <c r="F940" s="138">
        <v>0</v>
      </c>
    </row>
    <row r="941" s="114" customFormat="1" ht="28.05" hidden="1" customHeight="1" spans="1:6">
      <c r="A941" s="114">
        <f t="shared" si="62"/>
        <v>7</v>
      </c>
      <c r="B941" s="142">
        <v>2120805</v>
      </c>
      <c r="C941" s="143" t="s">
        <v>782</v>
      </c>
      <c r="D941" s="143"/>
      <c r="E941" s="141">
        <f t="shared" si="63"/>
        <v>0</v>
      </c>
      <c r="F941" s="138">
        <v>0</v>
      </c>
    </row>
    <row r="942" s="114" customFormat="1" ht="28.05" hidden="1" customHeight="1" spans="1:6">
      <c r="A942" s="114">
        <f t="shared" si="62"/>
        <v>7</v>
      </c>
      <c r="B942" s="142">
        <v>2120806</v>
      </c>
      <c r="C942" s="143" t="s">
        <v>783</v>
      </c>
      <c r="D942" s="143"/>
      <c r="E942" s="141">
        <f t="shared" si="63"/>
        <v>0</v>
      </c>
      <c r="F942" s="138">
        <v>0</v>
      </c>
    </row>
    <row r="943" s="114" customFormat="1" ht="28.05" hidden="1" customHeight="1" spans="1:6">
      <c r="A943" s="114">
        <f t="shared" si="62"/>
        <v>7</v>
      </c>
      <c r="B943" s="142">
        <v>2120807</v>
      </c>
      <c r="C943" s="143" t="s">
        <v>784</v>
      </c>
      <c r="D943" s="143"/>
      <c r="E943" s="141">
        <f t="shared" si="63"/>
        <v>0</v>
      </c>
      <c r="F943" s="138">
        <v>0</v>
      </c>
    </row>
    <row r="944" s="114" customFormat="1" ht="28.05" hidden="1" customHeight="1" spans="1:6">
      <c r="A944" s="114">
        <f t="shared" si="62"/>
        <v>7</v>
      </c>
      <c r="B944" s="142">
        <v>2120809</v>
      </c>
      <c r="C944" s="143" t="s">
        <v>785</v>
      </c>
      <c r="D944" s="143"/>
      <c r="E944" s="141">
        <f t="shared" si="63"/>
        <v>0</v>
      </c>
      <c r="F944" s="138">
        <v>0</v>
      </c>
    </row>
    <row r="945" s="114" customFormat="1" ht="28.05" hidden="1" customHeight="1" spans="1:6">
      <c r="A945" s="114">
        <f t="shared" si="62"/>
        <v>7</v>
      </c>
      <c r="B945" s="142">
        <v>2120810</v>
      </c>
      <c r="C945" s="143" t="s">
        <v>786</v>
      </c>
      <c r="D945" s="143"/>
      <c r="E945" s="141">
        <f t="shared" si="63"/>
        <v>0</v>
      </c>
      <c r="F945" s="138">
        <v>0</v>
      </c>
    </row>
    <row r="946" s="114" customFormat="1" ht="28.05" hidden="1" customHeight="1" spans="1:6">
      <c r="A946" s="114">
        <f t="shared" si="62"/>
        <v>7</v>
      </c>
      <c r="B946" s="142">
        <v>2120811</v>
      </c>
      <c r="C946" s="143" t="s">
        <v>787</v>
      </c>
      <c r="D946" s="143"/>
      <c r="E946" s="141">
        <f t="shared" si="63"/>
        <v>0</v>
      </c>
      <c r="F946" s="138">
        <v>0</v>
      </c>
    </row>
    <row r="947" s="114" customFormat="1" ht="28.05" hidden="1" customHeight="1" spans="1:6">
      <c r="A947" s="114">
        <f t="shared" si="62"/>
        <v>7</v>
      </c>
      <c r="B947" s="142">
        <v>2120813</v>
      </c>
      <c r="C947" s="143" t="s">
        <v>788</v>
      </c>
      <c r="D947" s="143"/>
      <c r="E947" s="141">
        <f t="shared" si="63"/>
        <v>0</v>
      </c>
      <c r="F947" s="138">
        <v>0</v>
      </c>
    </row>
    <row r="948" s="114" customFormat="1" ht="28.05" hidden="1" customHeight="1" spans="1:6">
      <c r="A948" s="114">
        <f t="shared" si="62"/>
        <v>7</v>
      </c>
      <c r="B948" s="142">
        <v>2120814</v>
      </c>
      <c r="C948" s="143" t="s">
        <v>789</v>
      </c>
      <c r="D948" s="143"/>
      <c r="E948" s="141">
        <f t="shared" si="63"/>
        <v>0</v>
      </c>
      <c r="F948" s="138">
        <v>0</v>
      </c>
    </row>
    <row r="949" s="114" customFormat="1" ht="28.05" hidden="1" customHeight="1" spans="1:6">
      <c r="A949" s="114">
        <f t="shared" si="62"/>
        <v>7</v>
      </c>
      <c r="B949" s="142">
        <v>2120815</v>
      </c>
      <c r="C949" s="143" t="s">
        <v>790</v>
      </c>
      <c r="D949" s="143"/>
      <c r="E949" s="141">
        <f t="shared" si="63"/>
        <v>0</v>
      </c>
      <c r="F949" s="138">
        <v>0</v>
      </c>
    </row>
    <row r="950" s="114" customFormat="1" ht="28.05" hidden="1" customHeight="1" spans="1:6">
      <c r="A950" s="114">
        <f t="shared" si="62"/>
        <v>7</v>
      </c>
      <c r="B950" s="142">
        <v>2120816</v>
      </c>
      <c r="C950" s="143" t="s">
        <v>791</v>
      </c>
      <c r="D950" s="143"/>
      <c r="E950" s="141">
        <f t="shared" si="63"/>
        <v>0</v>
      </c>
      <c r="F950" s="138">
        <v>0</v>
      </c>
    </row>
    <row r="951" s="114" customFormat="1" ht="28.05" hidden="1" customHeight="1" spans="1:6">
      <c r="A951" s="114">
        <f t="shared" si="62"/>
        <v>7</v>
      </c>
      <c r="B951" s="142">
        <v>2120899</v>
      </c>
      <c r="C951" s="143" t="s">
        <v>792</v>
      </c>
      <c r="D951" s="143"/>
      <c r="E951" s="141">
        <f t="shared" si="63"/>
        <v>0</v>
      </c>
      <c r="F951" s="138">
        <v>0</v>
      </c>
    </row>
    <row r="952" s="114" customFormat="1" ht="28.05" hidden="1" customHeight="1" spans="1:6">
      <c r="A952" s="114">
        <f t="shared" si="62"/>
        <v>5</v>
      </c>
      <c r="B952" s="142">
        <v>21210</v>
      </c>
      <c r="C952" s="143" t="s">
        <v>793</v>
      </c>
      <c r="D952" s="143"/>
      <c r="E952" s="141">
        <f t="shared" si="63"/>
        <v>0</v>
      </c>
      <c r="F952" s="145">
        <v>0</v>
      </c>
    </row>
    <row r="953" s="114" customFormat="1" ht="28.05" hidden="1" customHeight="1" spans="1:6">
      <c r="A953" s="114">
        <f t="shared" si="62"/>
        <v>7</v>
      </c>
      <c r="B953" s="142">
        <v>2121001</v>
      </c>
      <c r="C953" s="143" t="s">
        <v>778</v>
      </c>
      <c r="D953" s="143"/>
      <c r="E953" s="141">
        <f t="shared" si="63"/>
        <v>0</v>
      </c>
      <c r="F953" s="138">
        <v>0</v>
      </c>
    </row>
    <row r="954" s="114" customFormat="1" ht="28.05" hidden="1" customHeight="1" spans="1:6">
      <c r="A954" s="114">
        <f t="shared" ref="A954:A1017" si="66">LEN(B954)</f>
        <v>7</v>
      </c>
      <c r="B954" s="142">
        <v>2121002</v>
      </c>
      <c r="C954" s="143" t="s">
        <v>779</v>
      </c>
      <c r="D954" s="143"/>
      <c r="E954" s="141">
        <f t="shared" si="63"/>
        <v>0</v>
      </c>
      <c r="F954" s="138">
        <v>0</v>
      </c>
    </row>
    <row r="955" s="114" customFormat="1" ht="28.05" hidden="1" customHeight="1" spans="1:6">
      <c r="A955" s="114">
        <f t="shared" si="66"/>
        <v>7</v>
      </c>
      <c r="B955" s="142">
        <v>2121099</v>
      </c>
      <c r="C955" s="143" t="s">
        <v>794</v>
      </c>
      <c r="D955" s="143"/>
      <c r="E955" s="141">
        <f t="shared" si="63"/>
        <v>0</v>
      </c>
      <c r="F955" s="138">
        <v>0</v>
      </c>
    </row>
    <row r="956" s="114" customFormat="1" ht="28.05" hidden="1" customHeight="1" spans="1:6">
      <c r="A956" s="114">
        <f t="shared" si="66"/>
        <v>5</v>
      </c>
      <c r="B956" s="142">
        <v>21211</v>
      </c>
      <c r="C956" s="143" t="s">
        <v>795</v>
      </c>
      <c r="D956" s="143"/>
      <c r="E956" s="141">
        <f t="shared" si="63"/>
        <v>0</v>
      </c>
      <c r="F956" s="145">
        <v>0</v>
      </c>
    </row>
    <row r="957" s="114" customFormat="1" ht="28.05" hidden="1" customHeight="1" spans="1:6">
      <c r="A957" s="114">
        <f t="shared" si="66"/>
        <v>5</v>
      </c>
      <c r="B957" s="142">
        <v>21213</v>
      </c>
      <c r="C957" s="143" t="s">
        <v>796</v>
      </c>
      <c r="D957" s="143"/>
      <c r="E957" s="141">
        <f t="shared" si="63"/>
        <v>0</v>
      </c>
      <c r="F957" s="145">
        <v>0</v>
      </c>
    </row>
    <row r="958" s="114" customFormat="1" ht="28.05" hidden="1" customHeight="1" spans="1:6">
      <c r="A958" s="114">
        <f t="shared" si="66"/>
        <v>7</v>
      </c>
      <c r="B958" s="142">
        <v>2121301</v>
      </c>
      <c r="C958" s="143" t="s">
        <v>797</v>
      </c>
      <c r="D958" s="143"/>
      <c r="E958" s="141">
        <f t="shared" si="63"/>
        <v>0</v>
      </c>
      <c r="F958" s="138">
        <v>0</v>
      </c>
    </row>
    <row r="959" s="114" customFormat="1" ht="28.05" hidden="1" customHeight="1" spans="1:6">
      <c r="A959" s="114">
        <f t="shared" si="66"/>
        <v>7</v>
      </c>
      <c r="B959" s="142">
        <v>2121302</v>
      </c>
      <c r="C959" s="143" t="s">
        <v>798</v>
      </c>
      <c r="D959" s="143"/>
      <c r="E959" s="141">
        <f t="shared" si="63"/>
        <v>0</v>
      </c>
      <c r="F959" s="138">
        <v>0</v>
      </c>
    </row>
    <row r="960" s="114" customFormat="1" ht="28.05" hidden="1" customHeight="1" spans="1:6">
      <c r="A960" s="114">
        <f t="shared" si="66"/>
        <v>7</v>
      </c>
      <c r="B960" s="142">
        <v>2121303</v>
      </c>
      <c r="C960" s="143" t="s">
        <v>799</v>
      </c>
      <c r="D960" s="143"/>
      <c r="E960" s="141">
        <f t="shared" si="63"/>
        <v>0</v>
      </c>
      <c r="F960" s="138">
        <v>0</v>
      </c>
    </row>
    <row r="961" s="114" customFormat="1" ht="28.05" hidden="1" customHeight="1" spans="1:6">
      <c r="A961" s="114">
        <f t="shared" si="66"/>
        <v>7</v>
      </c>
      <c r="B961" s="142">
        <v>2121304</v>
      </c>
      <c r="C961" s="143" t="s">
        <v>800</v>
      </c>
      <c r="D961" s="143"/>
      <c r="E961" s="141">
        <f t="shared" si="63"/>
        <v>0</v>
      </c>
      <c r="F961" s="138">
        <v>0</v>
      </c>
    </row>
    <row r="962" s="114" customFormat="1" ht="28.05" hidden="1" customHeight="1" spans="1:6">
      <c r="A962" s="114">
        <f t="shared" si="66"/>
        <v>7</v>
      </c>
      <c r="B962" s="142">
        <v>2121399</v>
      </c>
      <c r="C962" s="143" t="s">
        <v>801</v>
      </c>
      <c r="D962" s="143"/>
      <c r="E962" s="141">
        <f t="shared" si="63"/>
        <v>0</v>
      </c>
      <c r="F962" s="138">
        <v>0</v>
      </c>
    </row>
    <row r="963" s="114" customFormat="1" ht="28.05" hidden="1" customHeight="1" spans="1:6">
      <c r="A963" s="114">
        <f t="shared" si="66"/>
        <v>5</v>
      </c>
      <c r="B963" s="142">
        <v>21214</v>
      </c>
      <c r="C963" s="143" t="s">
        <v>802</v>
      </c>
      <c r="D963" s="141"/>
      <c r="E963" s="141">
        <f t="shared" si="63"/>
        <v>0</v>
      </c>
      <c r="F963" s="147"/>
    </row>
    <row r="964" s="114" customFormat="1" ht="28.05" hidden="1" customHeight="1" spans="1:6">
      <c r="A964" s="114">
        <f t="shared" si="66"/>
        <v>7</v>
      </c>
      <c r="B964" s="146">
        <v>2121401</v>
      </c>
      <c r="C964" s="143" t="s">
        <v>803</v>
      </c>
      <c r="D964" s="141"/>
      <c r="E964" s="141">
        <f t="shared" si="63"/>
        <v>0</v>
      </c>
      <c r="F964" s="147"/>
    </row>
    <row r="965" s="114" customFormat="1" ht="28.05" hidden="1" customHeight="1" spans="1:6">
      <c r="A965" s="114">
        <f t="shared" si="66"/>
        <v>7</v>
      </c>
      <c r="B965" s="142">
        <v>2121402</v>
      </c>
      <c r="C965" s="143" t="s">
        <v>804</v>
      </c>
      <c r="D965" s="143"/>
      <c r="E965" s="141">
        <f t="shared" si="63"/>
        <v>0</v>
      </c>
      <c r="F965" s="138">
        <v>0</v>
      </c>
    </row>
    <row r="966" s="114" customFormat="1" ht="28.05" hidden="1" customHeight="1" spans="1:6">
      <c r="A966" s="114">
        <f t="shared" si="66"/>
        <v>7</v>
      </c>
      <c r="B966" s="142">
        <v>2121499</v>
      </c>
      <c r="C966" s="143" t="s">
        <v>805</v>
      </c>
      <c r="D966" s="143"/>
      <c r="E966" s="141">
        <f t="shared" si="63"/>
        <v>0</v>
      </c>
      <c r="F966" s="138">
        <v>0</v>
      </c>
    </row>
    <row r="967" s="114" customFormat="1" ht="28.05" hidden="1" customHeight="1" spans="1:6">
      <c r="A967" s="114">
        <f t="shared" si="66"/>
        <v>5</v>
      </c>
      <c r="B967" s="142">
        <v>21215</v>
      </c>
      <c r="C967" s="143" t="s">
        <v>806</v>
      </c>
      <c r="D967" s="143"/>
      <c r="E967" s="141">
        <f t="shared" si="63"/>
        <v>0</v>
      </c>
      <c r="F967" s="145">
        <v>0</v>
      </c>
    </row>
    <row r="968" s="114" customFormat="1" ht="28.05" hidden="1" customHeight="1" spans="1:6">
      <c r="A968" s="114">
        <f t="shared" si="66"/>
        <v>7</v>
      </c>
      <c r="B968" s="142">
        <v>2121501</v>
      </c>
      <c r="C968" s="143" t="s">
        <v>778</v>
      </c>
      <c r="D968" s="143"/>
      <c r="E968" s="141">
        <f t="shared" ref="E968:E1031" si="67">F968/10000</f>
        <v>0</v>
      </c>
      <c r="F968" s="138">
        <v>0</v>
      </c>
    </row>
    <row r="969" s="114" customFormat="1" ht="28.05" hidden="1" customHeight="1" spans="1:6">
      <c r="A969" s="114">
        <f t="shared" si="66"/>
        <v>7</v>
      </c>
      <c r="B969" s="142">
        <v>2121502</v>
      </c>
      <c r="C969" s="143" t="s">
        <v>779</v>
      </c>
      <c r="D969" s="143"/>
      <c r="E969" s="141">
        <f t="shared" si="67"/>
        <v>0</v>
      </c>
      <c r="F969" s="138">
        <v>0</v>
      </c>
    </row>
    <row r="970" s="114" customFormat="1" ht="28.05" hidden="1" customHeight="1" spans="1:6">
      <c r="A970" s="114">
        <f t="shared" si="66"/>
        <v>7</v>
      </c>
      <c r="B970" s="142">
        <v>2121599</v>
      </c>
      <c r="C970" s="143" t="s">
        <v>807</v>
      </c>
      <c r="D970" s="143"/>
      <c r="E970" s="141">
        <f t="shared" si="67"/>
        <v>0</v>
      </c>
      <c r="F970" s="138">
        <v>0</v>
      </c>
    </row>
    <row r="971" s="114" customFormat="1" ht="28.05" hidden="1" customHeight="1" spans="1:6">
      <c r="A971" s="114">
        <f t="shared" si="66"/>
        <v>5</v>
      </c>
      <c r="B971" s="142">
        <v>21216</v>
      </c>
      <c r="C971" s="143" t="s">
        <v>808</v>
      </c>
      <c r="D971" s="143"/>
      <c r="E971" s="141">
        <f t="shared" si="67"/>
        <v>0</v>
      </c>
      <c r="F971" s="145">
        <v>0</v>
      </c>
    </row>
    <row r="972" s="114" customFormat="1" ht="28.05" hidden="1" customHeight="1" spans="1:6">
      <c r="A972" s="114">
        <f t="shared" si="66"/>
        <v>7</v>
      </c>
      <c r="B972" s="142">
        <v>2121601</v>
      </c>
      <c r="C972" s="143" t="s">
        <v>778</v>
      </c>
      <c r="D972" s="143"/>
      <c r="E972" s="141">
        <f t="shared" si="67"/>
        <v>0</v>
      </c>
      <c r="F972" s="138">
        <v>0</v>
      </c>
    </row>
    <row r="973" s="114" customFormat="1" ht="28.05" hidden="1" customHeight="1" spans="1:6">
      <c r="A973" s="114">
        <f t="shared" si="66"/>
        <v>7</v>
      </c>
      <c r="B973" s="142">
        <v>2121602</v>
      </c>
      <c r="C973" s="143" t="s">
        <v>779</v>
      </c>
      <c r="D973" s="143"/>
      <c r="E973" s="141">
        <f t="shared" si="67"/>
        <v>0</v>
      </c>
      <c r="F973" s="138">
        <v>0</v>
      </c>
    </row>
    <row r="974" s="114" customFormat="1" ht="28.05" hidden="1" customHeight="1" spans="1:6">
      <c r="A974" s="114">
        <f t="shared" si="66"/>
        <v>7</v>
      </c>
      <c r="B974" s="142">
        <v>2121699</v>
      </c>
      <c r="C974" s="143" t="s">
        <v>809</v>
      </c>
      <c r="D974" s="143"/>
      <c r="E974" s="141">
        <f t="shared" si="67"/>
        <v>0</v>
      </c>
      <c r="F974" s="138">
        <v>0</v>
      </c>
    </row>
    <row r="975" s="114" customFormat="1" ht="28.05" hidden="1" customHeight="1" spans="1:6">
      <c r="A975" s="114">
        <f t="shared" si="66"/>
        <v>5</v>
      </c>
      <c r="B975" s="142">
        <v>21217</v>
      </c>
      <c r="C975" s="143" t="s">
        <v>810</v>
      </c>
      <c r="D975" s="143"/>
      <c r="E975" s="141">
        <f t="shared" si="67"/>
        <v>0</v>
      </c>
      <c r="F975" s="145">
        <v>0</v>
      </c>
    </row>
    <row r="976" s="114" customFormat="1" ht="28.05" hidden="1" customHeight="1" spans="1:6">
      <c r="A976" s="114">
        <f t="shared" si="66"/>
        <v>7</v>
      </c>
      <c r="B976" s="142">
        <v>2121701</v>
      </c>
      <c r="C976" s="143" t="s">
        <v>797</v>
      </c>
      <c r="D976" s="143"/>
      <c r="E976" s="141">
        <f t="shared" si="67"/>
        <v>0</v>
      </c>
      <c r="F976" s="138">
        <v>0</v>
      </c>
    </row>
    <row r="977" s="114" customFormat="1" ht="28.05" hidden="1" customHeight="1" spans="1:6">
      <c r="A977" s="114">
        <f t="shared" si="66"/>
        <v>7</v>
      </c>
      <c r="B977" s="142">
        <v>2121702</v>
      </c>
      <c r="C977" s="143" t="s">
        <v>798</v>
      </c>
      <c r="D977" s="143"/>
      <c r="E977" s="141">
        <f t="shared" si="67"/>
        <v>0</v>
      </c>
      <c r="F977" s="138">
        <v>0</v>
      </c>
    </row>
    <row r="978" s="114" customFormat="1" ht="28.05" hidden="1" customHeight="1" spans="1:6">
      <c r="A978" s="114">
        <f t="shared" si="66"/>
        <v>7</v>
      </c>
      <c r="B978" s="142">
        <v>2121703</v>
      </c>
      <c r="C978" s="143" t="s">
        <v>799</v>
      </c>
      <c r="D978" s="143"/>
      <c r="E978" s="141">
        <f t="shared" si="67"/>
        <v>0</v>
      </c>
      <c r="F978" s="138">
        <v>0</v>
      </c>
    </row>
    <row r="979" s="114" customFormat="1" ht="28.05" hidden="1" customHeight="1" spans="1:6">
      <c r="A979" s="114">
        <f t="shared" si="66"/>
        <v>7</v>
      </c>
      <c r="B979" s="142">
        <v>2121704</v>
      </c>
      <c r="C979" s="143" t="s">
        <v>800</v>
      </c>
      <c r="D979" s="143"/>
      <c r="E979" s="141">
        <f t="shared" si="67"/>
        <v>0</v>
      </c>
      <c r="F979" s="138">
        <v>0</v>
      </c>
    </row>
    <row r="980" s="114" customFormat="1" ht="28.05" hidden="1" customHeight="1" spans="1:6">
      <c r="A980" s="114">
        <f t="shared" si="66"/>
        <v>7</v>
      </c>
      <c r="B980" s="142">
        <v>2121799</v>
      </c>
      <c r="C980" s="143" t="s">
        <v>811</v>
      </c>
      <c r="D980" s="143"/>
      <c r="E980" s="141">
        <f t="shared" si="67"/>
        <v>0</v>
      </c>
      <c r="F980" s="138">
        <v>0</v>
      </c>
    </row>
    <row r="981" s="114" customFormat="1" ht="28.05" hidden="1" customHeight="1" spans="1:6">
      <c r="A981" s="114">
        <f t="shared" si="66"/>
        <v>5</v>
      </c>
      <c r="B981" s="142">
        <v>21218</v>
      </c>
      <c r="C981" s="143" t="s">
        <v>812</v>
      </c>
      <c r="D981" s="143"/>
      <c r="E981" s="141">
        <f t="shared" si="67"/>
        <v>0</v>
      </c>
      <c r="F981" s="145">
        <v>0</v>
      </c>
    </row>
    <row r="982" s="114" customFormat="1" ht="28.05" hidden="1" customHeight="1" spans="1:6">
      <c r="A982" s="114">
        <f t="shared" si="66"/>
        <v>7</v>
      </c>
      <c r="B982" s="142">
        <v>2121801</v>
      </c>
      <c r="C982" s="143" t="s">
        <v>803</v>
      </c>
      <c r="D982" s="143"/>
      <c r="E982" s="141">
        <f t="shared" si="67"/>
        <v>0</v>
      </c>
      <c r="F982" s="138">
        <v>0</v>
      </c>
    </row>
    <row r="983" s="114" customFormat="1" ht="28.05" hidden="1" customHeight="1" spans="1:6">
      <c r="A983" s="114">
        <f t="shared" si="66"/>
        <v>7</v>
      </c>
      <c r="B983" s="142">
        <v>2121899</v>
      </c>
      <c r="C983" s="143" t="s">
        <v>813</v>
      </c>
      <c r="D983" s="143"/>
      <c r="E983" s="141">
        <f t="shared" si="67"/>
        <v>0</v>
      </c>
      <c r="F983" s="138">
        <v>0</v>
      </c>
    </row>
    <row r="984" s="114" customFormat="1" ht="28.05" hidden="1" customHeight="1" spans="1:6">
      <c r="A984" s="114">
        <f t="shared" si="66"/>
        <v>5</v>
      </c>
      <c r="B984" s="142">
        <v>21219</v>
      </c>
      <c r="C984" s="143" t="s">
        <v>814</v>
      </c>
      <c r="D984" s="143"/>
      <c r="E984" s="141">
        <f t="shared" si="67"/>
        <v>0</v>
      </c>
      <c r="F984" s="145">
        <v>0</v>
      </c>
    </row>
    <row r="985" s="114" customFormat="1" ht="28.05" hidden="1" customHeight="1" spans="1:6">
      <c r="A985" s="114">
        <f t="shared" si="66"/>
        <v>7</v>
      </c>
      <c r="B985" s="142">
        <v>2121901</v>
      </c>
      <c r="C985" s="143" t="s">
        <v>778</v>
      </c>
      <c r="D985" s="143"/>
      <c r="E985" s="141">
        <f t="shared" si="67"/>
        <v>0</v>
      </c>
      <c r="F985" s="138">
        <v>0</v>
      </c>
    </row>
    <row r="986" s="114" customFormat="1" ht="28.05" hidden="1" customHeight="1" spans="1:6">
      <c r="A986" s="114">
        <f t="shared" si="66"/>
        <v>7</v>
      </c>
      <c r="B986" s="142">
        <v>2121902</v>
      </c>
      <c r="C986" s="143" t="s">
        <v>779</v>
      </c>
      <c r="D986" s="143"/>
      <c r="E986" s="141">
        <f t="shared" si="67"/>
        <v>0</v>
      </c>
      <c r="F986" s="138">
        <v>0</v>
      </c>
    </row>
    <row r="987" s="114" customFormat="1" ht="28.05" hidden="1" customHeight="1" spans="1:6">
      <c r="A987" s="114">
        <f t="shared" si="66"/>
        <v>7</v>
      </c>
      <c r="B987" s="142">
        <v>2121903</v>
      </c>
      <c r="C987" s="143" t="s">
        <v>780</v>
      </c>
      <c r="D987" s="143"/>
      <c r="E987" s="141">
        <f t="shared" si="67"/>
        <v>0</v>
      </c>
      <c r="F987" s="138">
        <v>0</v>
      </c>
    </row>
    <row r="988" s="114" customFormat="1" ht="28.05" hidden="1" customHeight="1" spans="1:6">
      <c r="A988" s="114">
        <f t="shared" si="66"/>
        <v>7</v>
      </c>
      <c r="B988" s="142">
        <v>2121904</v>
      </c>
      <c r="C988" s="143" t="s">
        <v>781</v>
      </c>
      <c r="D988" s="143"/>
      <c r="E988" s="141">
        <f t="shared" si="67"/>
        <v>0</v>
      </c>
      <c r="F988" s="138">
        <v>0</v>
      </c>
    </row>
    <row r="989" s="114" customFormat="1" ht="28.05" hidden="1" customHeight="1" spans="1:6">
      <c r="A989" s="114">
        <f t="shared" si="66"/>
        <v>7</v>
      </c>
      <c r="B989" s="142">
        <v>2121905</v>
      </c>
      <c r="C989" s="143" t="s">
        <v>784</v>
      </c>
      <c r="D989" s="143"/>
      <c r="E989" s="141">
        <f t="shared" si="67"/>
        <v>0</v>
      </c>
      <c r="F989" s="138">
        <v>0</v>
      </c>
    </row>
    <row r="990" s="114" customFormat="1" ht="28.05" hidden="1" customHeight="1" spans="1:6">
      <c r="A990" s="114">
        <f t="shared" si="66"/>
        <v>7</v>
      </c>
      <c r="B990" s="142">
        <v>2121906</v>
      </c>
      <c r="C990" s="143" t="s">
        <v>786</v>
      </c>
      <c r="D990" s="143"/>
      <c r="E990" s="141">
        <f t="shared" si="67"/>
        <v>0</v>
      </c>
      <c r="F990" s="138">
        <v>0</v>
      </c>
    </row>
    <row r="991" s="114" customFormat="1" ht="28.05" hidden="1" customHeight="1" spans="1:6">
      <c r="A991" s="114">
        <f t="shared" si="66"/>
        <v>7</v>
      </c>
      <c r="B991" s="142">
        <v>2121907</v>
      </c>
      <c r="C991" s="143" t="s">
        <v>787</v>
      </c>
      <c r="D991" s="143"/>
      <c r="E991" s="141">
        <f t="shared" si="67"/>
        <v>0</v>
      </c>
      <c r="F991" s="138">
        <v>0</v>
      </c>
    </row>
    <row r="992" s="114" customFormat="1" ht="28.05" hidden="1" customHeight="1" spans="1:6">
      <c r="A992" s="114">
        <f t="shared" si="66"/>
        <v>7</v>
      </c>
      <c r="B992" s="142">
        <v>2121999</v>
      </c>
      <c r="C992" s="143" t="s">
        <v>815</v>
      </c>
      <c r="D992" s="143"/>
      <c r="E992" s="141">
        <f t="shared" si="67"/>
        <v>0</v>
      </c>
      <c r="F992" s="138">
        <v>0</v>
      </c>
    </row>
    <row r="993" s="114" customFormat="1" ht="25" hidden="1" customHeight="1" spans="1:6">
      <c r="A993" s="114">
        <f t="shared" si="66"/>
        <v>5</v>
      </c>
      <c r="B993" s="142">
        <v>21299</v>
      </c>
      <c r="C993" s="143" t="s">
        <v>816</v>
      </c>
      <c r="D993" s="143"/>
      <c r="E993" s="141">
        <f t="shared" si="67"/>
        <v>0</v>
      </c>
      <c r="F993" s="145">
        <v>0</v>
      </c>
    </row>
    <row r="994" s="114" customFormat="1" ht="25" hidden="1" customHeight="1" spans="1:6">
      <c r="A994" s="114">
        <f t="shared" si="66"/>
        <v>7</v>
      </c>
      <c r="B994" s="142">
        <v>2129999</v>
      </c>
      <c r="C994" s="143" t="s">
        <v>817</v>
      </c>
      <c r="D994" s="143"/>
      <c r="E994" s="141">
        <f t="shared" si="67"/>
        <v>0</v>
      </c>
      <c r="F994" s="138">
        <v>0</v>
      </c>
    </row>
    <row r="995" s="114" customFormat="1" ht="25" customHeight="1" spans="1:6">
      <c r="A995" s="114">
        <f t="shared" si="66"/>
        <v>3</v>
      </c>
      <c r="B995" s="139">
        <v>213</v>
      </c>
      <c r="C995" s="140" t="s">
        <v>818</v>
      </c>
      <c r="D995" s="136">
        <f t="shared" ref="D995:D998" si="68">_wpsfn.ROUNDBANK(E995,2)</f>
        <v>9220.9</v>
      </c>
      <c r="E995" s="141">
        <f t="shared" si="67"/>
        <v>9220.901638</v>
      </c>
      <c r="F995" s="138">
        <v>92209016.38</v>
      </c>
    </row>
    <row r="996" s="114" customFormat="1" ht="25" customHeight="1" spans="1:6">
      <c r="A996" s="114">
        <f t="shared" si="66"/>
        <v>5</v>
      </c>
      <c r="B996" s="142">
        <v>21301</v>
      </c>
      <c r="C996" s="143" t="s">
        <v>819</v>
      </c>
      <c r="D996" s="144">
        <f t="shared" si="68"/>
        <v>7129.47</v>
      </c>
      <c r="E996" s="141">
        <f t="shared" si="67"/>
        <v>7129.472528</v>
      </c>
      <c r="F996" s="145">
        <v>71294725.28</v>
      </c>
    </row>
    <row r="997" s="114" customFormat="1" ht="25" customHeight="1" spans="1:6">
      <c r="A997" s="114">
        <f t="shared" si="66"/>
        <v>7</v>
      </c>
      <c r="B997" s="142">
        <v>2130101</v>
      </c>
      <c r="C997" s="143" t="s">
        <v>65</v>
      </c>
      <c r="D997" s="144">
        <f t="shared" si="68"/>
        <v>353.67</v>
      </c>
      <c r="E997" s="141">
        <f t="shared" si="67"/>
        <v>353.665072</v>
      </c>
      <c r="F997" s="138">
        <v>3536650.72</v>
      </c>
    </row>
    <row r="998" s="114" customFormat="1" ht="28.05" customHeight="1" spans="1:6">
      <c r="A998" s="114">
        <f t="shared" si="66"/>
        <v>7</v>
      </c>
      <c r="B998" s="142">
        <v>2130102</v>
      </c>
      <c r="C998" s="143" t="s">
        <v>66</v>
      </c>
      <c r="D998" s="144">
        <f t="shared" si="68"/>
        <v>5</v>
      </c>
      <c r="E998" s="141">
        <f t="shared" si="67"/>
        <v>5</v>
      </c>
      <c r="F998" s="138">
        <v>50000</v>
      </c>
    </row>
    <row r="999" s="114" customFormat="1" ht="28.05" hidden="1" customHeight="1" spans="1:6">
      <c r="A999" s="114">
        <f t="shared" si="66"/>
        <v>7</v>
      </c>
      <c r="B999" s="142">
        <v>2130103</v>
      </c>
      <c r="C999" s="143" t="s">
        <v>67</v>
      </c>
      <c r="D999" s="143"/>
      <c r="E999" s="141">
        <f t="shared" si="67"/>
        <v>0</v>
      </c>
      <c r="F999" s="138">
        <v>0</v>
      </c>
    </row>
    <row r="1000" s="114" customFormat="1" ht="25" customHeight="1" spans="1:6">
      <c r="A1000" s="114">
        <f t="shared" si="66"/>
        <v>7</v>
      </c>
      <c r="B1000" s="142">
        <v>2130104</v>
      </c>
      <c r="C1000" s="143" t="s">
        <v>74</v>
      </c>
      <c r="D1000" s="144">
        <f>_wpsfn.ROUNDBANK(E1000,2)-0.01</f>
        <v>374.3</v>
      </c>
      <c r="E1000" s="141">
        <f t="shared" si="67"/>
        <v>374.307456</v>
      </c>
      <c r="F1000" s="138">
        <v>3743074.56</v>
      </c>
    </row>
    <row r="1001" s="114" customFormat="1" ht="28.05" hidden="1" customHeight="1" spans="1:6">
      <c r="A1001" s="114">
        <f t="shared" si="66"/>
        <v>7</v>
      </c>
      <c r="B1001" s="142">
        <v>2130105</v>
      </c>
      <c r="C1001" s="143" t="s">
        <v>820</v>
      </c>
      <c r="D1001" s="143"/>
      <c r="E1001" s="141">
        <f t="shared" si="67"/>
        <v>0</v>
      </c>
      <c r="F1001" s="138">
        <v>0</v>
      </c>
    </row>
    <row r="1002" s="114" customFormat="1" ht="28.05" hidden="1" customHeight="1" spans="1:6">
      <c r="A1002" s="114">
        <f t="shared" si="66"/>
        <v>7</v>
      </c>
      <c r="B1002" s="142">
        <v>2130106</v>
      </c>
      <c r="C1002" s="143" t="s">
        <v>821</v>
      </c>
      <c r="D1002" s="143"/>
      <c r="E1002" s="141">
        <f t="shared" si="67"/>
        <v>0</v>
      </c>
      <c r="F1002" s="138">
        <v>0</v>
      </c>
    </row>
    <row r="1003" s="114" customFormat="1" ht="25" customHeight="1" spans="1:6">
      <c r="A1003" s="114">
        <f t="shared" si="66"/>
        <v>7</v>
      </c>
      <c r="B1003" s="142">
        <v>2130108</v>
      </c>
      <c r="C1003" s="143" t="s">
        <v>822</v>
      </c>
      <c r="D1003" s="144">
        <f t="shared" ref="D1000:D1004" si="69">_wpsfn.ROUNDBANK(E1003,2)</f>
        <v>4.8</v>
      </c>
      <c r="E1003" s="141">
        <f t="shared" si="67"/>
        <v>4.8</v>
      </c>
      <c r="F1003" s="138">
        <v>48000</v>
      </c>
    </row>
    <row r="1004" s="114" customFormat="1" ht="25" customHeight="1" spans="1:6">
      <c r="A1004" s="114">
        <f t="shared" si="66"/>
        <v>7</v>
      </c>
      <c r="B1004" s="142">
        <v>2130109</v>
      </c>
      <c r="C1004" s="143" t="s">
        <v>823</v>
      </c>
      <c r="D1004" s="144">
        <f t="shared" si="69"/>
        <v>9.7</v>
      </c>
      <c r="E1004" s="141">
        <f t="shared" si="67"/>
        <v>9.7</v>
      </c>
      <c r="F1004" s="138">
        <v>97000</v>
      </c>
    </row>
    <row r="1005" s="114" customFormat="1" ht="28.05" hidden="1" customHeight="1" spans="1:6">
      <c r="A1005" s="114">
        <f t="shared" si="66"/>
        <v>7</v>
      </c>
      <c r="B1005" s="142">
        <v>2130110</v>
      </c>
      <c r="C1005" s="143" t="s">
        <v>824</v>
      </c>
      <c r="D1005" s="143"/>
      <c r="E1005" s="141">
        <f t="shared" si="67"/>
        <v>0</v>
      </c>
      <c r="F1005" s="138">
        <v>0</v>
      </c>
    </row>
    <row r="1006" s="114" customFormat="1" ht="28.05" hidden="1" customHeight="1" spans="1:6">
      <c r="A1006" s="114">
        <f t="shared" si="66"/>
        <v>7</v>
      </c>
      <c r="B1006" s="142">
        <v>2130111</v>
      </c>
      <c r="C1006" s="143" t="s">
        <v>825</v>
      </c>
      <c r="D1006" s="143"/>
      <c r="E1006" s="141">
        <f t="shared" si="67"/>
        <v>0</v>
      </c>
      <c r="F1006" s="138">
        <v>0</v>
      </c>
    </row>
    <row r="1007" s="114" customFormat="1" ht="28.05" hidden="1" customHeight="1" spans="1:6">
      <c r="A1007" s="114">
        <f t="shared" si="66"/>
        <v>7</v>
      </c>
      <c r="B1007" s="142">
        <v>2130112</v>
      </c>
      <c r="C1007" s="143" t="s">
        <v>826</v>
      </c>
      <c r="D1007" s="143"/>
      <c r="E1007" s="141">
        <f t="shared" si="67"/>
        <v>0</v>
      </c>
      <c r="F1007" s="138">
        <v>0</v>
      </c>
    </row>
    <row r="1008" s="114" customFormat="1" ht="28.05" hidden="1" customHeight="1" spans="1:6">
      <c r="A1008" s="114">
        <f t="shared" si="66"/>
        <v>7</v>
      </c>
      <c r="B1008" s="142">
        <v>2130114</v>
      </c>
      <c r="C1008" s="143" t="s">
        <v>827</v>
      </c>
      <c r="D1008" s="143"/>
      <c r="E1008" s="141">
        <f t="shared" si="67"/>
        <v>0</v>
      </c>
      <c r="F1008" s="138">
        <v>0</v>
      </c>
    </row>
    <row r="1009" s="114" customFormat="1" ht="28.05" hidden="1" customHeight="1" spans="1:6">
      <c r="A1009" s="114">
        <f t="shared" si="66"/>
        <v>7</v>
      </c>
      <c r="B1009" s="142">
        <v>2130119</v>
      </c>
      <c r="C1009" s="143" t="s">
        <v>828</v>
      </c>
      <c r="D1009" s="143"/>
      <c r="E1009" s="141">
        <f t="shared" si="67"/>
        <v>0</v>
      </c>
      <c r="F1009" s="138">
        <v>0</v>
      </c>
    </row>
    <row r="1010" s="114" customFormat="1" ht="28.05" hidden="1" customHeight="1" spans="1:6">
      <c r="A1010" s="114">
        <f t="shared" si="66"/>
        <v>7</v>
      </c>
      <c r="B1010" s="142">
        <v>2130120</v>
      </c>
      <c r="C1010" s="143" t="s">
        <v>829</v>
      </c>
      <c r="D1010" s="143"/>
      <c r="E1010" s="141">
        <f t="shared" si="67"/>
        <v>0</v>
      </c>
      <c r="F1010" s="138">
        <v>0</v>
      </c>
    </row>
    <row r="1011" s="114" customFormat="1" ht="28.05" hidden="1" customHeight="1" spans="1:6">
      <c r="A1011" s="114">
        <f t="shared" si="66"/>
        <v>7</v>
      </c>
      <c r="B1011" s="142">
        <v>2130121</v>
      </c>
      <c r="C1011" s="143" t="s">
        <v>830</v>
      </c>
      <c r="D1011" s="143"/>
      <c r="E1011" s="141">
        <f t="shared" si="67"/>
        <v>0</v>
      </c>
      <c r="F1011" s="138">
        <v>0</v>
      </c>
    </row>
    <row r="1012" s="114" customFormat="1" ht="25" hidden="1" customHeight="1" spans="1:6">
      <c r="A1012" s="114">
        <f t="shared" si="66"/>
        <v>7</v>
      </c>
      <c r="B1012" s="142">
        <v>2130122</v>
      </c>
      <c r="C1012" s="143" t="s">
        <v>831</v>
      </c>
      <c r="D1012" s="143"/>
      <c r="E1012" s="141">
        <f t="shared" si="67"/>
        <v>0</v>
      </c>
      <c r="F1012" s="138">
        <v>0</v>
      </c>
    </row>
    <row r="1013" s="114" customFormat="1" ht="28.05" hidden="1" customHeight="1" spans="1:6">
      <c r="A1013" s="114">
        <f t="shared" si="66"/>
        <v>7</v>
      </c>
      <c r="B1013" s="142">
        <v>2130124</v>
      </c>
      <c r="C1013" s="143" t="s">
        <v>832</v>
      </c>
      <c r="D1013" s="143"/>
      <c r="E1013" s="141">
        <f t="shared" si="67"/>
        <v>0</v>
      </c>
      <c r="F1013" s="138">
        <v>0</v>
      </c>
    </row>
    <row r="1014" s="114" customFormat="1" ht="28.05" hidden="1" customHeight="1" spans="1:6">
      <c r="A1014" s="114">
        <f t="shared" si="66"/>
        <v>7</v>
      </c>
      <c r="B1014" s="142">
        <v>2130125</v>
      </c>
      <c r="C1014" s="143" t="s">
        <v>833</v>
      </c>
      <c r="D1014" s="143"/>
      <c r="E1014" s="141">
        <f t="shared" si="67"/>
        <v>0</v>
      </c>
      <c r="F1014" s="138">
        <v>0</v>
      </c>
    </row>
    <row r="1015" s="114" customFormat="1" ht="25" customHeight="1" spans="1:6">
      <c r="A1015" s="114">
        <f t="shared" si="66"/>
        <v>7</v>
      </c>
      <c r="B1015" s="142">
        <v>2130126</v>
      </c>
      <c r="C1015" s="143" t="s">
        <v>834</v>
      </c>
      <c r="D1015" s="144">
        <f>_wpsfn.ROUNDBANK(E1015,2)</f>
        <v>6382</v>
      </c>
      <c r="E1015" s="141">
        <f t="shared" si="67"/>
        <v>6382</v>
      </c>
      <c r="F1015" s="138">
        <v>63820000</v>
      </c>
    </row>
    <row r="1016" s="114" customFormat="1" ht="28.05" hidden="1" customHeight="1" spans="1:6">
      <c r="A1016" s="114">
        <f t="shared" si="66"/>
        <v>7</v>
      </c>
      <c r="B1016" s="142">
        <v>2130135</v>
      </c>
      <c r="C1016" s="143" t="s">
        <v>835</v>
      </c>
      <c r="D1016" s="143"/>
      <c r="E1016" s="141">
        <f t="shared" si="67"/>
        <v>0</v>
      </c>
      <c r="F1016" s="138">
        <v>0</v>
      </c>
    </row>
    <row r="1017" s="114" customFormat="1" ht="28.05" hidden="1" customHeight="1" spans="1:6">
      <c r="A1017" s="114">
        <f t="shared" si="66"/>
        <v>7</v>
      </c>
      <c r="B1017" s="142">
        <v>2130142</v>
      </c>
      <c r="C1017" s="143" t="s">
        <v>836</v>
      </c>
      <c r="D1017" s="143"/>
      <c r="E1017" s="141">
        <f t="shared" si="67"/>
        <v>0</v>
      </c>
      <c r="F1017" s="138">
        <v>0</v>
      </c>
    </row>
    <row r="1018" s="114" customFormat="1" ht="28.05" hidden="1" customHeight="1" spans="1:6">
      <c r="A1018" s="114">
        <f t="shared" ref="A1018:A1081" si="70">LEN(B1018)</f>
        <v>7</v>
      </c>
      <c r="B1018" s="142">
        <v>2130148</v>
      </c>
      <c r="C1018" s="143" t="s">
        <v>837</v>
      </c>
      <c r="D1018" s="143"/>
      <c r="E1018" s="141">
        <f t="shared" si="67"/>
        <v>0</v>
      </c>
      <c r="F1018" s="138">
        <v>0</v>
      </c>
    </row>
    <row r="1019" s="114" customFormat="1" ht="28.05" hidden="1" customHeight="1" spans="1:6">
      <c r="A1019" s="114">
        <f t="shared" si="70"/>
        <v>7</v>
      </c>
      <c r="B1019" s="142">
        <v>2130152</v>
      </c>
      <c r="C1019" s="143" t="s">
        <v>838</v>
      </c>
      <c r="D1019" s="143"/>
      <c r="E1019" s="141">
        <f t="shared" si="67"/>
        <v>0</v>
      </c>
      <c r="F1019" s="138">
        <v>0</v>
      </c>
    </row>
    <row r="1020" s="114" customFormat="1" ht="28.05" hidden="1" customHeight="1" spans="1:6">
      <c r="A1020" s="114">
        <f t="shared" si="70"/>
        <v>7</v>
      </c>
      <c r="B1020" s="142">
        <v>2130153</v>
      </c>
      <c r="C1020" s="143" t="s">
        <v>839</v>
      </c>
      <c r="D1020" s="143"/>
      <c r="E1020" s="141">
        <f t="shared" si="67"/>
        <v>0</v>
      </c>
      <c r="F1020" s="138">
        <v>0</v>
      </c>
    </row>
    <row r="1021" s="114" customFormat="1" ht="28.05" hidden="1" customHeight="1" spans="1:6">
      <c r="A1021" s="114">
        <f t="shared" si="70"/>
        <v>7</v>
      </c>
      <c r="B1021" s="142">
        <v>2130199</v>
      </c>
      <c r="C1021" s="143" t="s">
        <v>840</v>
      </c>
      <c r="D1021" s="143"/>
      <c r="E1021" s="141">
        <f t="shared" si="67"/>
        <v>0</v>
      </c>
      <c r="F1021" s="138">
        <v>0</v>
      </c>
    </row>
    <row r="1022" s="114" customFormat="1" ht="28.05" hidden="1" customHeight="1" spans="1:6">
      <c r="A1022" s="114">
        <f t="shared" si="70"/>
        <v>5</v>
      </c>
      <c r="B1022" s="142">
        <v>21302</v>
      </c>
      <c r="C1022" s="143" t="s">
        <v>841</v>
      </c>
      <c r="D1022" s="143"/>
      <c r="E1022" s="141">
        <f t="shared" si="67"/>
        <v>0</v>
      </c>
      <c r="F1022" s="145">
        <v>0</v>
      </c>
    </row>
    <row r="1023" s="114" customFormat="1" ht="28.05" hidden="1" customHeight="1" spans="1:6">
      <c r="A1023" s="114">
        <f t="shared" si="70"/>
        <v>7</v>
      </c>
      <c r="B1023" s="142">
        <v>2130201</v>
      </c>
      <c r="C1023" s="143" t="s">
        <v>65</v>
      </c>
      <c r="D1023" s="143"/>
      <c r="E1023" s="141">
        <f t="shared" si="67"/>
        <v>0</v>
      </c>
      <c r="F1023" s="138">
        <v>0</v>
      </c>
    </row>
    <row r="1024" s="114" customFormat="1" ht="28.05" hidden="1" customHeight="1" spans="1:6">
      <c r="A1024" s="114">
        <f t="shared" si="70"/>
        <v>7</v>
      </c>
      <c r="B1024" s="142">
        <v>2130202</v>
      </c>
      <c r="C1024" s="143" t="s">
        <v>66</v>
      </c>
      <c r="D1024" s="143"/>
      <c r="E1024" s="141">
        <f t="shared" si="67"/>
        <v>0</v>
      </c>
      <c r="F1024" s="138">
        <v>0</v>
      </c>
    </row>
    <row r="1025" s="114" customFormat="1" ht="28.05" hidden="1" customHeight="1" spans="1:6">
      <c r="A1025" s="114">
        <f t="shared" si="70"/>
        <v>7</v>
      </c>
      <c r="B1025" s="142">
        <v>2130203</v>
      </c>
      <c r="C1025" s="143" t="s">
        <v>67</v>
      </c>
      <c r="D1025" s="143"/>
      <c r="E1025" s="141">
        <f t="shared" si="67"/>
        <v>0</v>
      </c>
      <c r="F1025" s="138">
        <v>0</v>
      </c>
    </row>
    <row r="1026" s="114" customFormat="1" ht="28.05" hidden="1" customHeight="1" spans="1:6">
      <c r="A1026" s="114">
        <f t="shared" si="70"/>
        <v>7</v>
      </c>
      <c r="B1026" s="142">
        <v>2130204</v>
      </c>
      <c r="C1026" s="143" t="s">
        <v>842</v>
      </c>
      <c r="D1026" s="143"/>
      <c r="E1026" s="141">
        <f t="shared" si="67"/>
        <v>0</v>
      </c>
      <c r="F1026" s="138">
        <v>0</v>
      </c>
    </row>
    <row r="1027" s="114" customFormat="1" ht="28.05" hidden="1" customHeight="1" spans="1:6">
      <c r="A1027" s="114">
        <f t="shared" si="70"/>
        <v>7</v>
      </c>
      <c r="B1027" s="142">
        <v>2130205</v>
      </c>
      <c r="C1027" s="143" t="s">
        <v>843</v>
      </c>
      <c r="D1027" s="143"/>
      <c r="E1027" s="141">
        <f t="shared" si="67"/>
        <v>0</v>
      </c>
      <c r="F1027" s="138">
        <v>0</v>
      </c>
    </row>
    <row r="1028" s="114" customFormat="1" ht="28.05" hidden="1" customHeight="1" spans="1:6">
      <c r="A1028" s="114">
        <f t="shared" si="70"/>
        <v>7</v>
      </c>
      <c r="B1028" s="142">
        <v>2130206</v>
      </c>
      <c r="C1028" s="143" t="s">
        <v>844</v>
      </c>
      <c r="D1028" s="143"/>
      <c r="E1028" s="141">
        <f t="shared" si="67"/>
        <v>0</v>
      </c>
      <c r="F1028" s="138">
        <v>0</v>
      </c>
    </row>
    <row r="1029" s="114" customFormat="1" ht="28.05" hidden="1" customHeight="1" spans="1:6">
      <c r="A1029" s="114">
        <f t="shared" si="70"/>
        <v>7</v>
      </c>
      <c r="B1029" s="142">
        <v>2130207</v>
      </c>
      <c r="C1029" s="143" t="s">
        <v>845</v>
      </c>
      <c r="D1029" s="143"/>
      <c r="E1029" s="141">
        <f t="shared" si="67"/>
        <v>0</v>
      </c>
      <c r="F1029" s="138">
        <v>0</v>
      </c>
    </row>
    <row r="1030" s="114" customFormat="1" ht="28.05" hidden="1" customHeight="1" spans="1:6">
      <c r="A1030" s="114">
        <f t="shared" si="70"/>
        <v>7</v>
      </c>
      <c r="B1030" s="142">
        <v>2130209</v>
      </c>
      <c r="C1030" s="143" t="s">
        <v>846</v>
      </c>
      <c r="D1030" s="143"/>
      <c r="E1030" s="141">
        <f t="shared" si="67"/>
        <v>0</v>
      </c>
      <c r="F1030" s="138">
        <v>0</v>
      </c>
    </row>
    <row r="1031" s="114" customFormat="1" ht="28.05" hidden="1" customHeight="1" spans="1:6">
      <c r="A1031" s="114">
        <f t="shared" si="70"/>
        <v>7</v>
      </c>
      <c r="B1031" s="142">
        <v>2130211</v>
      </c>
      <c r="C1031" s="143" t="s">
        <v>847</v>
      </c>
      <c r="D1031" s="143"/>
      <c r="E1031" s="141">
        <f t="shared" si="67"/>
        <v>0</v>
      </c>
      <c r="F1031" s="138">
        <v>0</v>
      </c>
    </row>
    <row r="1032" s="114" customFormat="1" ht="28.05" hidden="1" customHeight="1" spans="1:6">
      <c r="A1032" s="114">
        <f t="shared" si="70"/>
        <v>7</v>
      </c>
      <c r="B1032" s="142">
        <v>2130212</v>
      </c>
      <c r="C1032" s="143" t="s">
        <v>848</v>
      </c>
      <c r="D1032" s="143"/>
      <c r="E1032" s="141">
        <f t="shared" ref="E1032:E1095" si="71">F1032/10000</f>
        <v>0</v>
      </c>
      <c r="F1032" s="138">
        <v>0</v>
      </c>
    </row>
    <row r="1033" s="114" customFormat="1" ht="28.05" hidden="1" customHeight="1" spans="1:6">
      <c r="A1033" s="114">
        <f t="shared" si="70"/>
        <v>7</v>
      </c>
      <c r="B1033" s="142">
        <v>2130213</v>
      </c>
      <c r="C1033" s="143" t="s">
        <v>849</v>
      </c>
      <c r="D1033" s="143"/>
      <c r="E1033" s="141">
        <f t="shared" si="71"/>
        <v>0</v>
      </c>
      <c r="F1033" s="138">
        <v>0</v>
      </c>
    </row>
    <row r="1034" s="114" customFormat="1" ht="28.05" hidden="1" customHeight="1" spans="1:6">
      <c r="A1034" s="114">
        <f t="shared" si="70"/>
        <v>7</v>
      </c>
      <c r="B1034" s="142">
        <v>2130217</v>
      </c>
      <c r="C1034" s="143" t="s">
        <v>850</v>
      </c>
      <c r="D1034" s="143"/>
      <c r="E1034" s="141">
        <f t="shared" si="71"/>
        <v>0</v>
      </c>
      <c r="F1034" s="138">
        <v>0</v>
      </c>
    </row>
    <row r="1035" s="114" customFormat="1" ht="28.05" hidden="1" customHeight="1" spans="1:6">
      <c r="A1035" s="114">
        <f t="shared" si="70"/>
        <v>7</v>
      </c>
      <c r="B1035" s="142">
        <v>2130220</v>
      </c>
      <c r="C1035" s="143" t="s">
        <v>851</v>
      </c>
      <c r="D1035" s="143"/>
      <c r="E1035" s="141">
        <f t="shared" si="71"/>
        <v>0</v>
      </c>
      <c r="F1035" s="138">
        <v>0</v>
      </c>
    </row>
    <row r="1036" s="114" customFormat="1" ht="28.05" hidden="1" customHeight="1" spans="1:6">
      <c r="A1036" s="114">
        <f t="shared" si="70"/>
        <v>7</v>
      </c>
      <c r="B1036" s="142">
        <v>2130221</v>
      </c>
      <c r="C1036" s="143" t="s">
        <v>852</v>
      </c>
      <c r="D1036" s="143"/>
      <c r="E1036" s="141">
        <f t="shared" si="71"/>
        <v>0</v>
      </c>
      <c r="F1036" s="138">
        <v>0</v>
      </c>
    </row>
    <row r="1037" s="114" customFormat="1" ht="28.05" hidden="1" customHeight="1" spans="1:6">
      <c r="A1037" s="114">
        <f t="shared" si="70"/>
        <v>7</v>
      </c>
      <c r="B1037" s="142">
        <v>2130223</v>
      </c>
      <c r="C1037" s="143" t="s">
        <v>853</v>
      </c>
      <c r="D1037" s="143"/>
      <c r="E1037" s="141">
        <f t="shared" si="71"/>
        <v>0</v>
      </c>
      <c r="F1037" s="138">
        <v>0</v>
      </c>
    </row>
    <row r="1038" s="114" customFormat="1" ht="28.05" hidden="1" customHeight="1" spans="1:6">
      <c r="A1038" s="114">
        <f t="shared" si="70"/>
        <v>7</v>
      </c>
      <c r="B1038" s="142">
        <v>2130226</v>
      </c>
      <c r="C1038" s="143" t="s">
        <v>854</v>
      </c>
      <c r="D1038" s="143"/>
      <c r="E1038" s="141">
        <f t="shared" si="71"/>
        <v>0</v>
      </c>
      <c r="F1038" s="138">
        <v>0</v>
      </c>
    </row>
    <row r="1039" s="114" customFormat="1" ht="28.05" hidden="1" customHeight="1" spans="1:6">
      <c r="A1039" s="114">
        <f t="shared" si="70"/>
        <v>7</v>
      </c>
      <c r="B1039" s="142">
        <v>2130227</v>
      </c>
      <c r="C1039" s="143" t="s">
        <v>855</v>
      </c>
      <c r="D1039" s="143"/>
      <c r="E1039" s="141">
        <f t="shared" si="71"/>
        <v>0</v>
      </c>
      <c r="F1039" s="138">
        <v>0</v>
      </c>
    </row>
    <row r="1040" s="114" customFormat="1" ht="28.05" hidden="1" customHeight="1" spans="1:6">
      <c r="A1040" s="114">
        <f t="shared" si="70"/>
        <v>7</v>
      </c>
      <c r="B1040" s="142">
        <v>2130234</v>
      </c>
      <c r="C1040" s="143" t="s">
        <v>856</v>
      </c>
      <c r="D1040" s="143"/>
      <c r="E1040" s="141">
        <f t="shared" si="71"/>
        <v>0</v>
      </c>
      <c r="F1040" s="138">
        <v>0</v>
      </c>
    </row>
    <row r="1041" s="114" customFormat="1" ht="28.05" hidden="1" customHeight="1" spans="1:6">
      <c r="A1041" s="114">
        <f t="shared" si="70"/>
        <v>7</v>
      </c>
      <c r="B1041" s="142">
        <v>2130236</v>
      </c>
      <c r="C1041" s="143" t="s">
        <v>857</v>
      </c>
      <c r="D1041" s="143"/>
      <c r="E1041" s="141">
        <f t="shared" si="71"/>
        <v>0</v>
      </c>
      <c r="F1041" s="138">
        <v>0</v>
      </c>
    </row>
    <row r="1042" s="114" customFormat="1" ht="28.05" hidden="1" customHeight="1" spans="1:6">
      <c r="A1042" s="114">
        <f t="shared" si="70"/>
        <v>7</v>
      </c>
      <c r="B1042" s="142">
        <v>2130237</v>
      </c>
      <c r="C1042" s="143" t="s">
        <v>826</v>
      </c>
      <c r="D1042" s="143"/>
      <c r="E1042" s="141">
        <f t="shared" si="71"/>
        <v>0</v>
      </c>
      <c r="F1042" s="138">
        <v>0</v>
      </c>
    </row>
    <row r="1043" s="114" customFormat="1" ht="28.05" hidden="1" customHeight="1" spans="1:6">
      <c r="A1043" s="114">
        <f t="shared" si="70"/>
        <v>7</v>
      </c>
      <c r="B1043" s="142">
        <v>2130299</v>
      </c>
      <c r="C1043" s="143" t="s">
        <v>858</v>
      </c>
      <c r="D1043" s="143"/>
      <c r="E1043" s="141">
        <f t="shared" si="71"/>
        <v>0</v>
      </c>
      <c r="F1043" s="138">
        <v>0</v>
      </c>
    </row>
    <row r="1044" s="114" customFormat="1" ht="25" customHeight="1" spans="1:6">
      <c r="A1044" s="114">
        <f t="shared" si="70"/>
        <v>5</v>
      </c>
      <c r="B1044" s="142">
        <v>21303</v>
      </c>
      <c r="C1044" s="143" t="s">
        <v>859</v>
      </c>
      <c r="D1044" s="144">
        <f>_wpsfn.ROUNDBANK(E1044,2)</f>
        <v>1540.19</v>
      </c>
      <c r="E1044" s="141">
        <f t="shared" si="71"/>
        <v>1540.18911</v>
      </c>
      <c r="F1044" s="145">
        <v>15401891.1</v>
      </c>
    </row>
    <row r="1045" s="114" customFormat="1" ht="28.05" hidden="1" customHeight="1" spans="1:6">
      <c r="A1045" s="114">
        <f t="shared" si="70"/>
        <v>7</v>
      </c>
      <c r="B1045" s="142">
        <v>2130301</v>
      </c>
      <c r="C1045" s="143" t="s">
        <v>65</v>
      </c>
      <c r="D1045" s="143"/>
      <c r="E1045" s="141">
        <f t="shared" si="71"/>
        <v>0</v>
      </c>
      <c r="F1045" s="138">
        <v>0</v>
      </c>
    </row>
    <row r="1046" s="114" customFormat="1" ht="28.05" hidden="1" customHeight="1" spans="1:6">
      <c r="A1046" s="114">
        <f t="shared" si="70"/>
        <v>7</v>
      </c>
      <c r="B1046" s="142">
        <v>2130302</v>
      </c>
      <c r="C1046" s="143" t="s">
        <v>66</v>
      </c>
      <c r="D1046" s="143"/>
      <c r="E1046" s="141">
        <f t="shared" si="71"/>
        <v>0</v>
      </c>
      <c r="F1046" s="138">
        <v>0</v>
      </c>
    </row>
    <row r="1047" s="114" customFormat="1" ht="28.05" hidden="1" customHeight="1" spans="1:6">
      <c r="A1047" s="114">
        <f t="shared" si="70"/>
        <v>7</v>
      </c>
      <c r="B1047" s="142">
        <v>2130303</v>
      </c>
      <c r="C1047" s="143" t="s">
        <v>67</v>
      </c>
      <c r="D1047" s="143"/>
      <c r="E1047" s="141">
        <f t="shared" si="71"/>
        <v>0</v>
      </c>
      <c r="F1047" s="138">
        <v>0</v>
      </c>
    </row>
    <row r="1048" s="114" customFormat="1" ht="28.05" hidden="1" customHeight="1" spans="1:6">
      <c r="A1048" s="114">
        <f t="shared" si="70"/>
        <v>7</v>
      </c>
      <c r="B1048" s="142">
        <v>2130304</v>
      </c>
      <c r="C1048" s="143" t="s">
        <v>860</v>
      </c>
      <c r="D1048" s="143"/>
      <c r="E1048" s="141">
        <f t="shared" si="71"/>
        <v>0</v>
      </c>
      <c r="F1048" s="138">
        <v>0</v>
      </c>
    </row>
    <row r="1049" s="114" customFormat="1" ht="28.05" hidden="1" customHeight="1" spans="1:6">
      <c r="A1049" s="114">
        <f t="shared" si="70"/>
        <v>7</v>
      </c>
      <c r="B1049" s="142">
        <v>2130305</v>
      </c>
      <c r="C1049" s="143" t="s">
        <v>861</v>
      </c>
      <c r="D1049" s="143"/>
      <c r="E1049" s="141">
        <f t="shared" si="71"/>
        <v>0</v>
      </c>
      <c r="F1049" s="138">
        <v>0</v>
      </c>
    </row>
    <row r="1050" s="114" customFormat="1" ht="28.05" customHeight="1" spans="1:6">
      <c r="A1050" s="114">
        <f t="shared" si="70"/>
        <v>7</v>
      </c>
      <c r="B1050" s="142">
        <v>2130306</v>
      </c>
      <c r="C1050" s="143" t="s">
        <v>862</v>
      </c>
      <c r="D1050" s="144">
        <f>_wpsfn.ROUNDBANK(E1050,2)</f>
        <v>415.09</v>
      </c>
      <c r="E1050" s="141">
        <f t="shared" si="71"/>
        <v>415.087942</v>
      </c>
      <c r="F1050" s="138">
        <v>4150879.42</v>
      </c>
    </row>
    <row r="1051" s="114" customFormat="1" ht="28.05" hidden="1" customHeight="1" spans="1:6">
      <c r="A1051" s="114">
        <f t="shared" si="70"/>
        <v>7</v>
      </c>
      <c r="B1051" s="142">
        <v>2130307</v>
      </c>
      <c r="C1051" s="143" t="s">
        <v>863</v>
      </c>
      <c r="D1051" s="143"/>
      <c r="E1051" s="141">
        <f t="shared" si="71"/>
        <v>0</v>
      </c>
      <c r="F1051" s="138">
        <v>0</v>
      </c>
    </row>
    <row r="1052" s="114" customFormat="1" ht="25" hidden="1" customHeight="1" spans="1:6">
      <c r="A1052" s="114">
        <f t="shared" si="70"/>
        <v>7</v>
      </c>
      <c r="B1052" s="142">
        <v>2130308</v>
      </c>
      <c r="C1052" s="143" t="s">
        <v>864</v>
      </c>
      <c r="D1052" s="143"/>
      <c r="E1052" s="141">
        <f t="shared" si="71"/>
        <v>0</v>
      </c>
      <c r="F1052" s="138">
        <v>0</v>
      </c>
    </row>
    <row r="1053" s="114" customFormat="1" ht="28.05" hidden="1" customHeight="1" spans="1:6">
      <c r="A1053" s="114">
        <f t="shared" si="70"/>
        <v>7</v>
      </c>
      <c r="B1053" s="142">
        <v>2130309</v>
      </c>
      <c r="C1053" s="143" t="s">
        <v>865</v>
      </c>
      <c r="D1053" s="143"/>
      <c r="E1053" s="141">
        <f t="shared" si="71"/>
        <v>0</v>
      </c>
      <c r="F1053" s="138">
        <v>0</v>
      </c>
    </row>
    <row r="1054" s="114" customFormat="1" ht="25" hidden="1" customHeight="1" spans="1:6">
      <c r="A1054" s="114">
        <f t="shared" si="70"/>
        <v>7</v>
      </c>
      <c r="B1054" s="142">
        <v>2130310</v>
      </c>
      <c r="C1054" s="143" t="s">
        <v>866</v>
      </c>
      <c r="D1054" s="143"/>
      <c r="E1054" s="141">
        <f t="shared" si="71"/>
        <v>0</v>
      </c>
      <c r="F1054" s="138">
        <v>0</v>
      </c>
    </row>
    <row r="1055" s="114" customFormat="1" ht="28.05" hidden="1" customHeight="1" spans="1:6">
      <c r="A1055" s="114">
        <f t="shared" si="70"/>
        <v>7</v>
      </c>
      <c r="B1055" s="142">
        <v>2130311</v>
      </c>
      <c r="C1055" s="143" t="s">
        <v>867</v>
      </c>
      <c r="D1055" s="143"/>
      <c r="E1055" s="141">
        <f t="shared" si="71"/>
        <v>0</v>
      </c>
      <c r="F1055" s="138">
        <v>0</v>
      </c>
    </row>
    <row r="1056" s="114" customFormat="1" ht="28.05" hidden="1" customHeight="1" spans="1:6">
      <c r="A1056" s="114">
        <f t="shared" si="70"/>
        <v>7</v>
      </c>
      <c r="B1056" s="142">
        <v>2130312</v>
      </c>
      <c r="C1056" s="143" t="s">
        <v>868</v>
      </c>
      <c r="D1056" s="143"/>
      <c r="E1056" s="141">
        <f t="shared" si="71"/>
        <v>0</v>
      </c>
      <c r="F1056" s="138">
        <v>0</v>
      </c>
    </row>
    <row r="1057" s="114" customFormat="1" ht="28.05" hidden="1" customHeight="1" spans="1:6">
      <c r="A1057" s="114">
        <f t="shared" si="70"/>
        <v>7</v>
      </c>
      <c r="B1057" s="142">
        <v>2130313</v>
      </c>
      <c r="C1057" s="143" t="s">
        <v>869</v>
      </c>
      <c r="D1057" s="143"/>
      <c r="E1057" s="141">
        <f t="shared" si="71"/>
        <v>0</v>
      </c>
      <c r="F1057" s="138">
        <v>0</v>
      </c>
    </row>
    <row r="1058" s="114" customFormat="1" ht="28.05" hidden="1" customHeight="1" spans="1:6">
      <c r="A1058" s="114">
        <f t="shared" si="70"/>
        <v>7</v>
      </c>
      <c r="B1058" s="142">
        <v>2130314</v>
      </c>
      <c r="C1058" s="143" t="s">
        <v>870</v>
      </c>
      <c r="D1058" s="143"/>
      <c r="E1058" s="141">
        <f t="shared" si="71"/>
        <v>0</v>
      </c>
      <c r="F1058" s="138">
        <v>0</v>
      </c>
    </row>
    <row r="1059" s="114" customFormat="1" ht="28.05" hidden="1" customHeight="1" spans="1:6">
      <c r="A1059" s="114">
        <f t="shared" si="70"/>
        <v>7</v>
      </c>
      <c r="B1059" s="142">
        <v>2130315</v>
      </c>
      <c r="C1059" s="143" t="s">
        <v>871</v>
      </c>
      <c r="D1059" s="143"/>
      <c r="E1059" s="141">
        <f t="shared" si="71"/>
        <v>0</v>
      </c>
      <c r="F1059" s="138">
        <v>0</v>
      </c>
    </row>
    <row r="1060" s="114" customFormat="1" ht="28.05" hidden="1" customHeight="1" spans="1:6">
      <c r="A1060" s="114">
        <f t="shared" si="70"/>
        <v>7</v>
      </c>
      <c r="B1060" s="142">
        <v>2130316</v>
      </c>
      <c r="C1060" s="143" t="s">
        <v>872</v>
      </c>
      <c r="D1060" s="143"/>
      <c r="E1060" s="141">
        <f t="shared" si="71"/>
        <v>0</v>
      </c>
      <c r="F1060" s="138">
        <v>0</v>
      </c>
    </row>
    <row r="1061" s="114" customFormat="1" ht="28.05" hidden="1" customHeight="1" spans="1:6">
      <c r="A1061" s="114">
        <f t="shared" si="70"/>
        <v>7</v>
      </c>
      <c r="B1061" s="142">
        <v>2130317</v>
      </c>
      <c r="C1061" s="143" t="s">
        <v>873</v>
      </c>
      <c r="D1061" s="143"/>
      <c r="E1061" s="141">
        <f t="shared" si="71"/>
        <v>0</v>
      </c>
      <c r="F1061" s="138">
        <v>0</v>
      </c>
    </row>
    <row r="1062" s="114" customFormat="1" ht="28.05" hidden="1" customHeight="1" spans="1:6">
      <c r="A1062" s="114">
        <f t="shared" si="70"/>
        <v>7</v>
      </c>
      <c r="B1062" s="142">
        <v>2130318</v>
      </c>
      <c r="C1062" s="143" t="s">
        <v>874</v>
      </c>
      <c r="D1062" s="143"/>
      <c r="E1062" s="141">
        <f t="shared" si="71"/>
        <v>0</v>
      </c>
      <c r="F1062" s="138">
        <v>0</v>
      </c>
    </row>
    <row r="1063" s="114" customFormat="1" ht="28.05" hidden="1" customHeight="1" spans="1:6">
      <c r="A1063" s="114">
        <f t="shared" si="70"/>
        <v>7</v>
      </c>
      <c r="B1063" s="142">
        <v>2130319</v>
      </c>
      <c r="C1063" s="143" t="s">
        <v>875</v>
      </c>
      <c r="D1063" s="143"/>
      <c r="E1063" s="141">
        <f t="shared" si="71"/>
        <v>0</v>
      </c>
      <c r="F1063" s="138">
        <v>0</v>
      </c>
    </row>
    <row r="1064" s="114" customFormat="1" ht="28.05" hidden="1" customHeight="1" spans="1:6">
      <c r="A1064" s="114">
        <f t="shared" si="70"/>
        <v>7</v>
      </c>
      <c r="B1064" s="142">
        <v>2130321</v>
      </c>
      <c r="C1064" s="143" t="s">
        <v>876</v>
      </c>
      <c r="D1064" s="143"/>
      <c r="E1064" s="141">
        <f t="shared" si="71"/>
        <v>0</v>
      </c>
      <c r="F1064" s="138">
        <v>0</v>
      </c>
    </row>
    <row r="1065" s="114" customFormat="1" ht="28.05" hidden="1" customHeight="1" spans="1:6">
      <c r="A1065" s="114">
        <f t="shared" si="70"/>
        <v>7</v>
      </c>
      <c r="B1065" s="142">
        <v>2130322</v>
      </c>
      <c r="C1065" s="143" t="s">
        <v>877</v>
      </c>
      <c r="D1065" s="143"/>
      <c r="E1065" s="141">
        <f t="shared" si="71"/>
        <v>0</v>
      </c>
      <c r="F1065" s="138">
        <v>0</v>
      </c>
    </row>
    <row r="1066" s="114" customFormat="1" ht="28.05" hidden="1" customHeight="1" spans="1:6">
      <c r="A1066" s="114">
        <f t="shared" si="70"/>
        <v>7</v>
      </c>
      <c r="B1066" s="142">
        <v>2130333</v>
      </c>
      <c r="C1066" s="143" t="s">
        <v>853</v>
      </c>
      <c r="D1066" s="143"/>
      <c r="E1066" s="141">
        <f t="shared" si="71"/>
        <v>0</v>
      </c>
      <c r="F1066" s="138">
        <v>0</v>
      </c>
    </row>
    <row r="1067" s="114" customFormat="1" ht="28.05" hidden="1" customHeight="1" spans="1:6">
      <c r="A1067" s="114">
        <f t="shared" si="70"/>
        <v>7</v>
      </c>
      <c r="B1067" s="142">
        <v>2130334</v>
      </c>
      <c r="C1067" s="143" t="s">
        <v>878</v>
      </c>
      <c r="D1067" s="143"/>
      <c r="E1067" s="141">
        <f t="shared" si="71"/>
        <v>0</v>
      </c>
      <c r="F1067" s="138">
        <v>0</v>
      </c>
    </row>
    <row r="1068" s="114" customFormat="1" ht="28.05" hidden="1" customHeight="1" spans="1:6">
      <c r="A1068" s="114">
        <f t="shared" si="70"/>
        <v>7</v>
      </c>
      <c r="B1068" s="142">
        <v>2130335</v>
      </c>
      <c r="C1068" s="143" t="s">
        <v>879</v>
      </c>
      <c r="D1068" s="143"/>
      <c r="E1068" s="141">
        <f t="shared" si="71"/>
        <v>0</v>
      </c>
      <c r="F1068" s="138">
        <v>0</v>
      </c>
    </row>
    <row r="1069" s="114" customFormat="1" ht="28.05" hidden="1" customHeight="1" spans="1:6">
      <c r="A1069" s="114">
        <f t="shared" si="70"/>
        <v>7</v>
      </c>
      <c r="B1069" s="142">
        <v>2130336</v>
      </c>
      <c r="C1069" s="143" t="s">
        <v>880</v>
      </c>
      <c r="D1069" s="143"/>
      <c r="E1069" s="141">
        <f t="shared" si="71"/>
        <v>0</v>
      </c>
      <c r="F1069" s="138">
        <v>0</v>
      </c>
    </row>
    <row r="1070" s="114" customFormat="1" ht="28.05" hidden="1" customHeight="1" spans="1:6">
      <c r="A1070" s="114">
        <f t="shared" si="70"/>
        <v>7</v>
      </c>
      <c r="B1070" s="142">
        <v>2130337</v>
      </c>
      <c r="C1070" s="143" t="s">
        <v>881</v>
      </c>
      <c r="D1070" s="143"/>
      <c r="E1070" s="141">
        <f t="shared" si="71"/>
        <v>0</v>
      </c>
      <c r="F1070" s="138">
        <v>0</v>
      </c>
    </row>
    <row r="1071" s="114" customFormat="1" ht="25" customHeight="1" spans="1:6">
      <c r="A1071" s="114">
        <f t="shared" si="70"/>
        <v>7</v>
      </c>
      <c r="B1071" s="142">
        <v>2130399</v>
      </c>
      <c r="C1071" s="143" t="s">
        <v>882</v>
      </c>
      <c r="D1071" s="144">
        <f>_wpsfn.ROUNDBANK(E1071,2)</f>
        <v>1125.1</v>
      </c>
      <c r="E1071" s="141">
        <f t="shared" si="71"/>
        <v>1125.101168</v>
      </c>
      <c r="F1071" s="138">
        <v>11251011.68</v>
      </c>
    </row>
    <row r="1072" s="114" customFormat="1" ht="25" customHeight="1" spans="1:6">
      <c r="A1072" s="114">
        <f t="shared" si="70"/>
        <v>5</v>
      </c>
      <c r="B1072" s="142">
        <v>21305</v>
      </c>
      <c r="C1072" s="143" t="s">
        <v>883</v>
      </c>
      <c r="D1072" s="144">
        <f>_wpsfn.ROUNDBANK(E1072,2)</f>
        <v>50</v>
      </c>
      <c r="E1072" s="141">
        <f t="shared" si="71"/>
        <v>50</v>
      </c>
      <c r="F1072" s="145">
        <v>500000</v>
      </c>
    </row>
    <row r="1073" s="114" customFormat="1" ht="28.05" hidden="1" customHeight="1" spans="1:6">
      <c r="A1073" s="114">
        <f t="shared" si="70"/>
        <v>7</v>
      </c>
      <c r="B1073" s="142">
        <v>2130501</v>
      </c>
      <c r="C1073" s="143" t="s">
        <v>65</v>
      </c>
      <c r="D1073" s="143"/>
      <c r="E1073" s="141">
        <f t="shared" si="71"/>
        <v>0</v>
      </c>
      <c r="F1073" s="138">
        <v>0</v>
      </c>
    </row>
    <row r="1074" s="114" customFormat="1" ht="28.05" hidden="1" customHeight="1" spans="1:6">
      <c r="A1074" s="114">
        <f t="shared" si="70"/>
        <v>7</v>
      </c>
      <c r="B1074" s="142">
        <v>2130502</v>
      </c>
      <c r="C1074" s="143" t="s">
        <v>66</v>
      </c>
      <c r="D1074" s="143"/>
      <c r="E1074" s="141">
        <f t="shared" si="71"/>
        <v>0</v>
      </c>
      <c r="F1074" s="138">
        <v>0</v>
      </c>
    </row>
    <row r="1075" s="114" customFormat="1" ht="28.05" hidden="1" customHeight="1" spans="1:6">
      <c r="A1075" s="114">
        <f t="shared" si="70"/>
        <v>7</v>
      </c>
      <c r="B1075" s="142">
        <v>2130503</v>
      </c>
      <c r="C1075" s="143" t="s">
        <v>67</v>
      </c>
      <c r="D1075" s="143"/>
      <c r="E1075" s="141">
        <f t="shared" si="71"/>
        <v>0</v>
      </c>
      <c r="F1075" s="138">
        <v>0</v>
      </c>
    </row>
    <row r="1076" s="114" customFormat="1" ht="28.05" hidden="1" customHeight="1" spans="1:6">
      <c r="A1076" s="114">
        <f t="shared" si="70"/>
        <v>7</v>
      </c>
      <c r="B1076" s="142">
        <v>2130504</v>
      </c>
      <c r="C1076" s="143" t="s">
        <v>884</v>
      </c>
      <c r="D1076" s="143"/>
      <c r="E1076" s="141">
        <f t="shared" si="71"/>
        <v>0</v>
      </c>
      <c r="F1076" s="138">
        <v>0</v>
      </c>
    </row>
    <row r="1077" s="114" customFormat="1" ht="28.05" hidden="1" customHeight="1" spans="1:6">
      <c r="A1077" s="114">
        <f t="shared" si="70"/>
        <v>7</v>
      </c>
      <c r="B1077" s="142">
        <v>2130505</v>
      </c>
      <c r="C1077" s="143" t="s">
        <v>885</v>
      </c>
      <c r="D1077" s="143"/>
      <c r="E1077" s="141">
        <f t="shared" si="71"/>
        <v>0</v>
      </c>
      <c r="F1077" s="138">
        <v>0</v>
      </c>
    </row>
    <row r="1078" s="114" customFormat="1" ht="28.05" hidden="1" customHeight="1" spans="1:6">
      <c r="A1078" s="114">
        <f t="shared" si="70"/>
        <v>7</v>
      </c>
      <c r="B1078" s="142">
        <v>2130506</v>
      </c>
      <c r="C1078" s="143" t="s">
        <v>886</v>
      </c>
      <c r="D1078" s="143"/>
      <c r="E1078" s="141">
        <f t="shared" si="71"/>
        <v>0</v>
      </c>
      <c r="F1078" s="138">
        <v>0</v>
      </c>
    </row>
    <row r="1079" s="114" customFormat="1" ht="28.05" hidden="1" customHeight="1" spans="1:6">
      <c r="A1079" s="114">
        <f t="shared" si="70"/>
        <v>7</v>
      </c>
      <c r="B1079" s="142">
        <v>2130507</v>
      </c>
      <c r="C1079" s="143" t="s">
        <v>887</v>
      </c>
      <c r="D1079" s="143"/>
      <c r="E1079" s="141">
        <f t="shared" si="71"/>
        <v>0</v>
      </c>
      <c r="F1079" s="138">
        <v>0</v>
      </c>
    </row>
    <row r="1080" s="114" customFormat="1" ht="28.05" hidden="1" customHeight="1" spans="1:6">
      <c r="A1080" s="114">
        <f t="shared" si="70"/>
        <v>7</v>
      </c>
      <c r="B1080" s="142">
        <v>2130508</v>
      </c>
      <c r="C1080" s="143" t="s">
        <v>888</v>
      </c>
      <c r="D1080" s="143"/>
      <c r="E1080" s="141">
        <f t="shared" si="71"/>
        <v>0</v>
      </c>
      <c r="F1080" s="138">
        <v>0</v>
      </c>
    </row>
    <row r="1081" s="114" customFormat="1" ht="28.05" hidden="1" customHeight="1" spans="1:6">
      <c r="A1081" s="114">
        <f t="shared" si="70"/>
        <v>7</v>
      </c>
      <c r="B1081" s="142">
        <v>2130550</v>
      </c>
      <c r="C1081" s="143" t="s">
        <v>74</v>
      </c>
      <c r="D1081" s="143"/>
      <c r="E1081" s="141">
        <f t="shared" si="71"/>
        <v>0</v>
      </c>
      <c r="F1081" s="138">
        <v>0</v>
      </c>
    </row>
    <row r="1082" s="114" customFormat="1" ht="25" customHeight="1" spans="1:6">
      <c r="A1082" s="114">
        <f t="shared" ref="A1082:A1145" si="72">LEN(B1082)</f>
        <v>7</v>
      </c>
      <c r="B1082" s="142">
        <v>2130599</v>
      </c>
      <c r="C1082" s="143" t="s">
        <v>889</v>
      </c>
      <c r="D1082" s="144">
        <f t="shared" ref="D1082:D1086" si="73">_wpsfn.ROUNDBANK(E1082,2)</f>
        <v>50</v>
      </c>
      <c r="E1082" s="141">
        <f t="shared" si="71"/>
        <v>50</v>
      </c>
      <c r="F1082" s="138">
        <v>500000</v>
      </c>
    </row>
    <row r="1083" s="114" customFormat="1" ht="25" customHeight="1" spans="1:6">
      <c r="A1083" s="114">
        <f t="shared" si="72"/>
        <v>5</v>
      </c>
      <c r="B1083" s="142">
        <v>21307</v>
      </c>
      <c r="C1083" s="143" t="s">
        <v>890</v>
      </c>
      <c r="D1083" s="144">
        <f t="shared" si="73"/>
        <v>369.6</v>
      </c>
      <c r="E1083" s="141">
        <f t="shared" si="71"/>
        <v>369.6</v>
      </c>
      <c r="F1083" s="145">
        <v>3696000</v>
      </c>
    </row>
    <row r="1084" s="114" customFormat="1" ht="28.05" hidden="1" customHeight="1" spans="1:6">
      <c r="A1084" s="114">
        <f t="shared" si="72"/>
        <v>7</v>
      </c>
      <c r="B1084" s="142">
        <v>2130701</v>
      </c>
      <c r="C1084" s="143" t="s">
        <v>891</v>
      </c>
      <c r="D1084" s="143"/>
      <c r="E1084" s="141">
        <f t="shared" si="71"/>
        <v>0</v>
      </c>
      <c r="F1084" s="138">
        <v>0</v>
      </c>
    </row>
    <row r="1085" s="114" customFormat="1" ht="28.05" hidden="1" customHeight="1" spans="1:6">
      <c r="A1085" s="114">
        <f t="shared" si="72"/>
        <v>7</v>
      </c>
      <c r="B1085" s="142">
        <v>2130704</v>
      </c>
      <c r="C1085" s="143" t="s">
        <v>892</v>
      </c>
      <c r="D1085" s="143"/>
      <c r="E1085" s="141">
        <f t="shared" si="71"/>
        <v>0</v>
      </c>
      <c r="F1085" s="138">
        <v>0</v>
      </c>
    </row>
    <row r="1086" s="114" customFormat="1" ht="25" customHeight="1" spans="1:6">
      <c r="A1086" s="114">
        <f t="shared" si="72"/>
        <v>7</v>
      </c>
      <c r="B1086" s="142">
        <v>2130705</v>
      </c>
      <c r="C1086" s="143" t="s">
        <v>893</v>
      </c>
      <c r="D1086" s="144">
        <f t="shared" si="73"/>
        <v>369.6</v>
      </c>
      <c r="E1086" s="141">
        <f t="shared" si="71"/>
        <v>369.6</v>
      </c>
      <c r="F1086" s="138">
        <v>3696000</v>
      </c>
    </row>
    <row r="1087" s="114" customFormat="1" ht="28.05" hidden="1" customHeight="1" spans="1:6">
      <c r="A1087" s="114">
        <f t="shared" si="72"/>
        <v>7</v>
      </c>
      <c r="B1087" s="142">
        <v>2130706</v>
      </c>
      <c r="C1087" s="143" t="s">
        <v>894</v>
      </c>
      <c r="D1087" s="143"/>
      <c r="E1087" s="141">
        <f t="shared" si="71"/>
        <v>0</v>
      </c>
      <c r="F1087" s="138">
        <v>0</v>
      </c>
    </row>
    <row r="1088" s="114" customFormat="1" ht="28.05" hidden="1" customHeight="1" spans="1:6">
      <c r="A1088" s="114">
        <f t="shared" si="72"/>
        <v>7</v>
      </c>
      <c r="B1088" s="142">
        <v>2130707</v>
      </c>
      <c r="C1088" s="143" t="s">
        <v>895</v>
      </c>
      <c r="D1088" s="143"/>
      <c r="E1088" s="141">
        <f t="shared" si="71"/>
        <v>0</v>
      </c>
      <c r="F1088" s="138">
        <v>0</v>
      </c>
    </row>
    <row r="1089" s="114" customFormat="1" ht="28.05" hidden="1" customHeight="1" spans="1:6">
      <c r="A1089" s="114">
        <f t="shared" si="72"/>
        <v>7</v>
      </c>
      <c r="B1089" s="142">
        <v>2130799</v>
      </c>
      <c r="C1089" s="143" t="s">
        <v>896</v>
      </c>
      <c r="D1089" s="143"/>
      <c r="E1089" s="141">
        <f t="shared" si="71"/>
        <v>0</v>
      </c>
      <c r="F1089" s="138">
        <v>0</v>
      </c>
    </row>
    <row r="1090" s="114" customFormat="1" ht="28.05" hidden="1" customHeight="1" spans="1:6">
      <c r="A1090" s="114">
        <f t="shared" si="72"/>
        <v>5</v>
      </c>
      <c r="B1090" s="142">
        <v>21308</v>
      </c>
      <c r="C1090" s="143" t="s">
        <v>897</v>
      </c>
      <c r="D1090" s="143"/>
      <c r="E1090" s="141">
        <f t="shared" si="71"/>
        <v>0</v>
      </c>
      <c r="F1090" s="145">
        <v>0</v>
      </c>
    </row>
    <row r="1091" s="114" customFormat="1" ht="28.05" hidden="1" customHeight="1" spans="1:6">
      <c r="A1091" s="114">
        <f t="shared" si="72"/>
        <v>7</v>
      </c>
      <c r="B1091" s="142">
        <v>2130801</v>
      </c>
      <c r="C1091" s="143" t="s">
        <v>898</v>
      </c>
      <c r="D1091" s="143"/>
      <c r="E1091" s="141">
        <f t="shared" si="71"/>
        <v>0</v>
      </c>
      <c r="F1091" s="138">
        <v>0</v>
      </c>
    </row>
    <row r="1092" s="114" customFormat="1" ht="28.05" hidden="1" customHeight="1" spans="1:6">
      <c r="A1092" s="114">
        <f t="shared" si="72"/>
        <v>7</v>
      </c>
      <c r="B1092" s="142">
        <v>2130803</v>
      </c>
      <c r="C1092" s="143" t="s">
        <v>899</v>
      </c>
      <c r="D1092" s="143"/>
      <c r="E1092" s="141">
        <f t="shared" si="71"/>
        <v>0</v>
      </c>
      <c r="F1092" s="138">
        <v>0</v>
      </c>
    </row>
    <row r="1093" s="114" customFormat="1" ht="28.05" hidden="1" customHeight="1" spans="1:6">
      <c r="A1093" s="114">
        <f t="shared" si="72"/>
        <v>7</v>
      </c>
      <c r="B1093" s="142">
        <v>2130804</v>
      </c>
      <c r="C1093" s="143" t="s">
        <v>900</v>
      </c>
      <c r="D1093" s="143"/>
      <c r="E1093" s="141">
        <f t="shared" si="71"/>
        <v>0</v>
      </c>
      <c r="F1093" s="138">
        <v>0</v>
      </c>
    </row>
    <row r="1094" s="114" customFormat="1" ht="28.05" hidden="1" customHeight="1" spans="1:6">
      <c r="A1094" s="114">
        <f t="shared" si="72"/>
        <v>7</v>
      </c>
      <c r="B1094" s="142">
        <v>2130805</v>
      </c>
      <c r="C1094" s="143" t="s">
        <v>901</v>
      </c>
      <c r="D1094" s="143"/>
      <c r="E1094" s="141">
        <f t="shared" si="71"/>
        <v>0</v>
      </c>
      <c r="F1094" s="138">
        <v>0</v>
      </c>
    </row>
    <row r="1095" s="114" customFormat="1" ht="28.05" hidden="1" customHeight="1" spans="1:6">
      <c r="A1095" s="114">
        <f t="shared" si="72"/>
        <v>7</v>
      </c>
      <c r="B1095" s="142">
        <v>2130899</v>
      </c>
      <c r="C1095" s="143" t="s">
        <v>902</v>
      </c>
      <c r="D1095" s="143"/>
      <c r="E1095" s="141">
        <f t="shared" si="71"/>
        <v>0</v>
      </c>
      <c r="F1095" s="138">
        <v>0</v>
      </c>
    </row>
    <row r="1096" s="114" customFormat="1" ht="28.05" hidden="1" customHeight="1" spans="1:6">
      <c r="A1096" s="114">
        <f t="shared" si="72"/>
        <v>5</v>
      </c>
      <c r="B1096" s="142">
        <v>21309</v>
      </c>
      <c r="C1096" s="143" t="s">
        <v>903</v>
      </c>
      <c r="D1096" s="143"/>
      <c r="E1096" s="141">
        <f t="shared" ref="E1096:E1159" si="74">F1096/10000</f>
        <v>0</v>
      </c>
      <c r="F1096" s="145">
        <v>0</v>
      </c>
    </row>
    <row r="1097" s="114" customFormat="1" ht="28.05" hidden="1" customHeight="1" spans="1:6">
      <c r="A1097" s="114">
        <f t="shared" si="72"/>
        <v>7</v>
      </c>
      <c r="B1097" s="142">
        <v>2130901</v>
      </c>
      <c r="C1097" s="143" t="s">
        <v>904</v>
      </c>
      <c r="D1097" s="143"/>
      <c r="E1097" s="141">
        <f t="shared" si="74"/>
        <v>0</v>
      </c>
      <c r="F1097" s="138">
        <v>0</v>
      </c>
    </row>
    <row r="1098" s="114" customFormat="1" ht="28.05" hidden="1" customHeight="1" spans="1:6">
      <c r="A1098" s="114">
        <f t="shared" si="72"/>
        <v>7</v>
      </c>
      <c r="B1098" s="142">
        <v>2130999</v>
      </c>
      <c r="C1098" s="143" t="s">
        <v>905</v>
      </c>
      <c r="D1098" s="143"/>
      <c r="E1098" s="141">
        <f t="shared" si="74"/>
        <v>0</v>
      </c>
      <c r="F1098" s="138">
        <v>0</v>
      </c>
    </row>
    <row r="1099" s="114" customFormat="1" ht="28.05" hidden="1" customHeight="1" spans="1:6">
      <c r="A1099" s="114">
        <f t="shared" si="72"/>
        <v>5</v>
      </c>
      <c r="B1099" s="142">
        <v>21366</v>
      </c>
      <c r="C1099" s="143" t="s">
        <v>906</v>
      </c>
      <c r="D1099" s="143"/>
      <c r="E1099" s="141">
        <f t="shared" si="74"/>
        <v>0</v>
      </c>
      <c r="F1099" s="145">
        <v>0</v>
      </c>
    </row>
    <row r="1100" s="114" customFormat="1" ht="28.05" hidden="1" customHeight="1" spans="1:6">
      <c r="A1100" s="114">
        <f t="shared" si="72"/>
        <v>7</v>
      </c>
      <c r="B1100" s="142">
        <v>2136601</v>
      </c>
      <c r="C1100" s="143" t="s">
        <v>546</v>
      </c>
      <c r="D1100" s="143"/>
      <c r="E1100" s="141">
        <f t="shared" si="74"/>
        <v>0</v>
      </c>
      <c r="F1100" s="138">
        <v>0</v>
      </c>
    </row>
    <row r="1101" s="114" customFormat="1" ht="28.05" hidden="1" customHeight="1" spans="1:6">
      <c r="A1101" s="114">
        <f t="shared" si="72"/>
        <v>7</v>
      </c>
      <c r="B1101" s="142">
        <v>2136602</v>
      </c>
      <c r="C1101" s="143" t="s">
        <v>907</v>
      </c>
      <c r="D1101" s="143"/>
      <c r="E1101" s="141">
        <f t="shared" si="74"/>
        <v>0</v>
      </c>
      <c r="F1101" s="138">
        <v>0</v>
      </c>
    </row>
    <row r="1102" s="114" customFormat="1" ht="28.05" hidden="1" customHeight="1" spans="1:6">
      <c r="A1102" s="114">
        <f t="shared" si="72"/>
        <v>7</v>
      </c>
      <c r="B1102" s="142">
        <v>2136603</v>
      </c>
      <c r="C1102" s="143" t="s">
        <v>908</v>
      </c>
      <c r="D1102" s="143"/>
      <c r="E1102" s="141">
        <f t="shared" si="74"/>
        <v>0</v>
      </c>
      <c r="F1102" s="138">
        <v>0</v>
      </c>
    </row>
    <row r="1103" s="114" customFormat="1" ht="28.05" hidden="1" customHeight="1" spans="1:6">
      <c r="A1103" s="114">
        <f t="shared" si="72"/>
        <v>7</v>
      </c>
      <c r="B1103" s="142">
        <v>2136699</v>
      </c>
      <c r="C1103" s="143" t="s">
        <v>909</v>
      </c>
      <c r="D1103" s="143"/>
      <c r="E1103" s="141">
        <f t="shared" si="74"/>
        <v>0</v>
      </c>
      <c r="F1103" s="138">
        <v>0</v>
      </c>
    </row>
    <row r="1104" s="114" customFormat="1" ht="28.05" hidden="1" customHeight="1" spans="1:6">
      <c r="A1104" s="114">
        <f t="shared" si="72"/>
        <v>5</v>
      </c>
      <c r="B1104" s="142">
        <v>21367</v>
      </c>
      <c r="C1104" s="143" t="s">
        <v>910</v>
      </c>
      <c r="D1104" s="143"/>
      <c r="E1104" s="141">
        <f t="shared" si="74"/>
        <v>0</v>
      </c>
      <c r="F1104" s="145">
        <v>0</v>
      </c>
    </row>
    <row r="1105" s="114" customFormat="1" ht="28.05" hidden="1" customHeight="1" spans="1:6">
      <c r="A1105" s="114">
        <f t="shared" si="72"/>
        <v>7</v>
      </c>
      <c r="B1105" s="142">
        <v>2136701</v>
      </c>
      <c r="C1105" s="143" t="s">
        <v>546</v>
      </c>
      <c r="D1105" s="143"/>
      <c r="E1105" s="141">
        <f t="shared" si="74"/>
        <v>0</v>
      </c>
      <c r="F1105" s="138">
        <v>0</v>
      </c>
    </row>
    <row r="1106" s="114" customFormat="1" ht="28.05" hidden="1" customHeight="1" spans="1:6">
      <c r="A1106" s="114">
        <f t="shared" si="72"/>
        <v>7</v>
      </c>
      <c r="B1106" s="142">
        <v>2136702</v>
      </c>
      <c r="C1106" s="143" t="s">
        <v>907</v>
      </c>
      <c r="D1106" s="143"/>
      <c r="E1106" s="141">
        <f t="shared" si="74"/>
        <v>0</v>
      </c>
      <c r="F1106" s="138">
        <v>0</v>
      </c>
    </row>
    <row r="1107" s="114" customFormat="1" ht="28.05" hidden="1" customHeight="1" spans="1:6">
      <c r="A1107" s="114">
        <f t="shared" si="72"/>
        <v>7</v>
      </c>
      <c r="B1107" s="142">
        <v>2136703</v>
      </c>
      <c r="C1107" s="143" t="s">
        <v>911</v>
      </c>
      <c r="D1107" s="143"/>
      <c r="E1107" s="141">
        <f t="shared" si="74"/>
        <v>0</v>
      </c>
      <c r="F1107" s="138">
        <v>0</v>
      </c>
    </row>
    <row r="1108" s="114" customFormat="1" ht="28.05" hidden="1" customHeight="1" spans="1:6">
      <c r="A1108" s="114">
        <f t="shared" si="72"/>
        <v>7</v>
      </c>
      <c r="B1108" s="142">
        <v>2136799</v>
      </c>
      <c r="C1108" s="143" t="s">
        <v>912</v>
      </c>
      <c r="D1108" s="143"/>
      <c r="E1108" s="141">
        <f t="shared" si="74"/>
        <v>0</v>
      </c>
      <c r="F1108" s="138">
        <v>0</v>
      </c>
    </row>
    <row r="1109" s="114" customFormat="1" ht="28.05" hidden="1" customHeight="1" spans="1:6">
      <c r="A1109" s="114">
        <f t="shared" si="72"/>
        <v>5</v>
      </c>
      <c r="B1109" s="142">
        <v>21369</v>
      </c>
      <c r="C1109" s="143" t="s">
        <v>913</v>
      </c>
      <c r="D1109" s="143"/>
      <c r="E1109" s="141">
        <f t="shared" si="74"/>
        <v>0</v>
      </c>
      <c r="F1109" s="145">
        <v>0</v>
      </c>
    </row>
    <row r="1110" s="114" customFormat="1" ht="28.05" hidden="1" customHeight="1" spans="1:6">
      <c r="A1110" s="114">
        <f t="shared" si="72"/>
        <v>7</v>
      </c>
      <c r="B1110" s="142">
        <v>2136901</v>
      </c>
      <c r="C1110" s="143" t="s">
        <v>880</v>
      </c>
      <c r="D1110" s="143"/>
      <c r="E1110" s="141">
        <f t="shared" si="74"/>
        <v>0</v>
      </c>
      <c r="F1110" s="138">
        <v>0</v>
      </c>
    </row>
    <row r="1111" s="114" customFormat="1" ht="28.05" hidden="1" customHeight="1" spans="1:6">
      <c r="A1111" s="114">
        <f t="shared" si="72"/>
        <v>7</v>
      </c>
      <c r="B1111" s="142">
        <v>2136902</v>
      </c>
      <c r="C1111" s="143" t="s">
        <v>914</v>
      </c>
      <c r="D1111" s="143"/>
      <c r="E1111" s="141">
        <f t="shared" si="74"/>
        <v>0</v>
      </c>
      <c r="F1111" s="138">
        <v>0</v>
      </c>
    </row>
    <row r="1112" s="114" customFormat="1" ht="28.05" hidden="1" customHeight="1" spans="1:6">
      <c r="A1112" s="114">
        <f t="shared" si="72"/>
        <v>7</v>
      </c>
      <c r="B1112" s="142">
        <v>2136903</v>
      </c>
      <c r="C1112" s="143" t="s">
        <v>915</v>
      </c>
      <c r="D1112" s="143"/>
      <c r="E1112" s="141">
        <f t="shared" si="74"/>
        <v>0</v>
      </c>
      <c r="F1112" s="138">
        <v>0</v>
      </c>
    </row>
    <row r="1113" s="114" customFormat="1" ht="28.05" hidden="1" customHeight="1" spans="1:6">
      <c r="A1113" s="114">
        <f t="shared" si="72"/>
        <v>7</v>
      </c>
      <c r="B1113" s="142">
        <v>2136999</v>
      </c>
      <c r="C1113" s="143" t="s">
        <v>916</v>
      </c>
      <c r="D1113" s="143"/>
      <c r="E1113" s="141">
        <f t="shared" si="74"/>
        <v>0</v>
      </c>
      <c r="F1113" s="138">
        <v>0</v>
      </c>
    </row>
    <row r="1114" s="114" customFormat="1" ht="28.05" hidden="1" customHeight="1" spans="1:6">
      <c r="A1114" s="114">
        <f t="shared" si="72"/>
        <v>5</v>
      </c>
      <c r="B1114" s="142">
        <v>21370</v>
      </c>
      <c r="C1114" s="143" t="s">
        <v>917</v>
      </c>
      <c r="D1114" s="143"/>
      <c r="E1114" s="141">
        <f t="shared" si="74"/>
        <v>0</v>
      </c>
      <c r="F1114" s="145">
        <v>0</v>
      </c>
    </row>
    <row r="1115" s="114" customFormat="1" ht="28.05" hidden="1" customHeight="1" spans="1:6">
      <c r="A1115" s="114">
        <f t="shared" si="72"/>
        <v>7</v>
      </c>
      <c r="B1115" s="142">
        <v>2137001</v>
      </c>
      <c r="C1115" s="143" t="s">
        <v>546</v>
      </c>
      <c r="D1115" s="143"/>
      <c r="E1115" s="141">
        <f t="shared" si="74"/>
        <v>0</v>
      </c>
      <c r="F1115" s="138">
        <v>0</v>
      </c>
    </row>
    <row r="1116" s="114" customFormat="1" ht="28.05" hidden="1" customHeight="1" spans="1:6">
      <c r="A1116" s="114">
        <f t="shared" si="72"/>
        <v>7</v>
      </c>
      <c r="B1116" s="142">
        <v>2137099</v>
      </c>
      <c r="C1116" s="143" t="s">
        <v>918</v>
      </c>
      <c r="D1116" s="143"/>
      <c r="E1116" s="141">
        <f t="shared" si="74"/>
        <v>0</v>
      </c>
      <c r="F1116" s="138">
        <v>0</v>
      </c>
    </row>
    <row r="1117" s="114" customFormat="1" ht="28.05" hidden="1" customHeight="1" spans="1:6">
      <c r="A1117" s="114">
        <f t="shared" si="72"/>
        <v>5</v>
      </c>
      <c r="B1117" s="142">
        <v>21371</v>
      </c>
      <c r="C1117" s="143" t="s">
        <v>919</v>
      </c>
      <c r="D1117" s="143"/>
      <c r="E1117" s="141">
        <f t="shared" si="74"/>
        <v>0</v>
      </c>
      <c r="F1117" s="145">
        <v>0</v>
      </c>
    </row>
    <row r="1118" s="114" customFormat="1" ht="28.05" hidden="1" customHeight="1" spans="1:6">
      <c r="A1118" s="114">
        <f t="shared" si="72"/>
        <v>7</v>
      </c>
      <c r="B1118" s="142">
        <v>2137101</v>
      </c>
      <c r="C1118" s="143" t="s">
        <v>880</v>
      </c>
      <c r="D1118" s="143"/>
      <c r="E1118" s="141">
        <f t="shared" si="74"/>
        <v>0</v>
      </c>
      <c r="F1118" s="138">
        <v>0</v>
      </c>
    </row>
    <row r="1119" s="114" customFormat="1" ht="28.05" hidden="1" customHeight="1" spans="1:6">
      <c r="A1119" s="114">
        <f t="shared" si="72"/>
        <v>7</v>
      </c>
      <c r="B1119" s="142">
        <v>2137102</v>
      </c>
      <c r="C1119" s="143" t="s">
        <v>920</v>
      </c>
      <c r="D1119" s="143"/>
      <c r="E1119" s="141">
        <f t="shared" si="74"/>
        <v>0</v>
      </c>
      <c r="F1119" s="138">
        <v>0</v>
      </c>
    </row>
    <row r="1120" s="114" customFormat="1" ht="28.05" hidden="1" customHeight="1" spans="1:6">
      <c r="A1120" s="114">
        <f t="shared" si="72"/>
        <v>7</v>
      </c>
      <c r="B1120" s="142">
        <v>2137103</v>
      </c>
      <c r="C1120" s="143" t="s">
        <v>915</v>
      </c>
      <c r="D1120" s="143"/>
      <c r="E1120" s="141">
        <f t="shared" si="74"/>
        <v>0</v>
      </c>
      <c r="F1120" s="138">
        <v>0</v>
      </c>
    </row>
    <row r="1121" s="114" customFormat="1" ht="28.05" hidden="1" customHeight="1" spans="1:6">
      <c r="A1121" s="114">
        <f t="shared" si="72"/>
        <v>7</v>
      </c>
      <c r="B1121" s="142">
        <v>2137199</v>
      </c>
      <c r="C1121" s="143" t="s">
        <v>921</v>
      </c>
      <c r="D1121" s="143"/>
      <c r="E1121" s="141">
        <f t="shared" si="74"/>
        <v>0</v>
      </c>
      <c r="F1121" s="138">
        <v>0</v>
      </c>
    </row>
    <row r="1122" s="114" customFormat="1" ht="25" customHeight="1" spans="1:6">
      <c r="A1122" s="114">
        <f t="shared" si="72"/>
        <v>5</v>
      </c>
      <c r="B1122" s="142">
        <v>21399</v>
      </c>
      <c r="C1122" s="143" t="s">
        <v>922</v>
      </c>
      <c r="D1122" s="144">
        <f t="shared" ref="D1122:D1125" si="75">_wpsfn.ROUNDBANK(E1122,2)</f>
        <v>131.64</v>
      </c>
      <c r="E1122" s="141">
        <f t="shared" si="74"/>
        <v>131.64</v>
      </c>
      <c r="F1122" s="145">
        <v>1316400</v>
      </c>
    </row>
    <row r="1123" s="114" customFormat="1" ht="28.05" hidden="1" customHeight="1" spans="1:6">
      <c r="A1123" s="114">
        <f t="shared" si="72"/>
        <v>7</v>
      </c>
      <c r="B1123" s="142">
        <v>2139901</v>
      </c>
      <c r="C1123" s="143" t="s">
        <v>923</v>
      </c>
      <c r="D1123" s="143"/>
      <c r="E1123" s="141">
        <f t="shared" si="74"/>
        <v>0</v>
      </c>
      <c r="F1123" s="138">
        <v>0</v>
      </c>
    </row>
    <row r="1124" s="114" customFormat="1" ht="25" customHeight="1" spans="1:6">
      <c r="A1124" s="114">
        <f t="shared" si="72"/>
        <v>7</v>
      </c>
      <c r="B1124" s="142">
        <v>2139999</v>
      </c>
      <c r="C1124" s="143" t="s">
        <v>924</v>
      </c>
      <c r="D1124" s="144">
        <f t="shared" si="75"/>
        <v>131.64</v>
      </c>
      <c r="E1124" s="141">
        <f t="shared" si="74"/>
        <v>131.64</v>
      </c>
      <c r="F1124" s="138">
        <v>1316400</v>
      </c>
    </row>
    <row r="1125" s="114" customFormat="1" ht="25" customHeight="1" spans="1:6">
      <c r="A1125" s="114">
        <f t="shared" si="72"/>
        <v>3</v>
      </c>
      <c r="B1125" s="139">
        <v>214</v>
      </c>
      <c r="C1125" s="140" t="s">
        <v>925</v>
      </c>
      <c r="D1125" s="136">
        <f t="shared" si="75"/>
        <v>20</v>
      </c>
      <c r="E1125" s="141">
        <f t="shared" si="74"/>
        <v>20</v>
      </c>
      <c r="F1125" s="138">
        <v>200000</v>
      </c>
    </row>
    <row r="1126" s="114" customFormat="1" ht="25" hidden="1" customHeight="1" spans="1:6">
      <c r="A1126" s="114">
        <f t="shared" si="72"/>
        <v>5</v>
      </c>
      <c r="B1126" s="142">
        <v>21401</v>
      </c>
      <c r="C1126" s="143" t="s">
        <v>926</v>
      </c>
      <c r="D1126" s="143"/>
      <c r="E1126" s="141">
        <f t="shared" si="74"/>
        <v>0</v>
      </c>
      <c r="F1126" s="145">
        <v>0</v>
      </c>
    </row>
    <row r="1127" s="114" customFormat="1" ht="28.05" hidden="1" customHeight="1" spans="1:6">
      <c r="A1127" s="114">
        <f t="shared" si="72"/>
        <v>7</v>
      </c>
      <c r="B1127" s="142">
        <v>2140101</v>
      </c>
      <c r="C1127" s="143" t="s">
        <v>65</v>
      </c>
      <c r="D1127" s="143"/>
      <c r="E1127" s="141">
        <f t="shared" si="74"/>
        <v>0</v>
      </c>
      <c r="F1127" s="138">
        <v>0</v>
      </c>
    </row>
    <row r="1128" s="114" customFormat="1" ht="28.05" hidden="1" customHeight="1" spans="1:6">
      <c r="A1128" s="114">
        <f t="shared" si="72"/>
        <v>7</v>
      </c>
      <c r="B1128" s="142">
        <v>2140102</v>
      </c>
      <c r="C1128" s="143" t="s">
        <v>66</v>
      </c>
      <c r="D1128" s="143"/>
      <c r="E1128" s="141">
        <f t="shared" si="74"/>
        <v>0</v>
      </c>
      <c r="F1128" s="138">
        <v>0</v>
      </c>
    </row>
    <row r="1129" s="114" customFormat="1" ht="28.05" hidden="1" customHeight="1" spans="1:6">
      <c r="A1129" s="114">
        <f t="shared" si="72"/>
        <v>7</v>
      </c>
      <c r="B1129" s="142">
        <v>2140103</v>
      </c>
      <c r="C1129" s="143" t="s">
        <v>67</v>
      </c>
      <c r="D1129" s="143"/>
      <c r="E1129" s="141">
        <f t="shared" si="74"/>
        <v>0</v>
      </c>
      <c r="F1129" s="138">
        <v>0</v>
      </c>
    </row>
    <row r="1130" s="114" customFormat="1" ht="25" hidden="1" customHeight="1" spans="1:6">
      <c r="A1130" s="114">
        <f t="shared" si="72"/>
        <v>7</v>
      </c>
      <c r="B1130" s="142">
        <v>2140104</v>
      </c>
      <c r="C1130" s="143" t="s">
        <v>927</v>
      </c>
      <c r="D1130" s="143"/>
      <c r="E1130" s="141">
        <f t="shared" si="74"/>
        <v>0</v>
      </c>
      <c r="F1130" s="138">
        <v>0</v>
      </c>
    </row>
    <row r="1131" s="114" customFormat="1" ht="28.05" hidden="1" customHeight="1" spans="1:6">
      <c r="A1131" s="114">
        <f t="shared" si="72"/>
        <v>7</v>
      </c>
      <c r="B1131" s="142">
        <v>2140106</v>
      </c>
      <c r="C1131" s="143" t="s">
        <v>928</v>
      </c>
      <c r="D1131" s="143"/>
      <c r="E1131" s="141">
        <f t="shared" si="74"/>
        <v>0</v>
      </c>
      <c r="F1131" s="138">
        <v>0</v>
      </c>
    </row>
    <row r="1132" s="114" customFormat="1" ht="28.05" hidden="1" customHeight="1" spans="1:6">
      <c r="A1132" s="114">
        <f t="shared" si="72"/>
        <v>7</v>
      </c>
      <c r="B1132" s="142">
        <v>2140109</v>
      </c>
      <c r="C1132" s="143" t="s">
        <v>929</v>
      </c>
      <c r="D1132" s="143"/>
      <c r="E1132" s="141">
        <f t="shared" si="74"/>
        <v>0</v>
      </c>
      <c r="F1132" s="138">
        <v>0</v>
      </c>
    </row>
    <row r="1133" s="114" customFormat="1" ht="28.05" hidden="1" customHeight="1" spans="1:6">
      <c r="A1133" s="114">
        <f t="shared" si="72"/>
        <v>7</v>
      </c>
      <c r="B1133" s="142">
        <v>2140110</v>
      </c>
      <c r="C1133" s="143" t="s">
        <v>930</v>
      </c>
      <c r="D1133" s="143"/>
      <c r="E1133" s="141">
        <f t="shared" si="74"/>
        <v>0</v>
      </c>
      <c r="F1133" s="138">
        <v>0</v>
      </c>
    </row>
    <row r="1134" s="114" customFormat="1" ht="28.05" hidden="1" customHeight="1" spans="1:6">
      <c r="A1134" s="114">
        <f t="shared" si="72"/>
        <v>7</v>
      </c>
      <c r="B1134" s="142">
        <v>2140111</v>
      </c>
      <c r="C1134" s="143" t="s">
        <v>931</v>
      </c>
      <c r="D1134" s="143"/>
      <c r="E1134" s="141">
        <f t="shared" si="74"/>
        <v>0</v>
      </c>
      <c r="F1134" s="138">
        <v>0</v>
      </c>
    </row>
    <row r="1135" s="114" customFormat="1" ht="28.05" hidden="1" customHeight="1" spans="1:6">
      <c r="A1135" s="114">
        <f t="shared" si="72"/>
        <v>7</v>
      </c>
      <c r="B1135" s="142">
        <v>2140112</v>
      </c>
      <c r="C1135" s="143" t="s">
        <v>932</v>
      </c>
      <c r="D1135" s="143"/>
      <c r="E1135" s="141">
        <f t="shared" si="74"/>
        <v>0</v>
      </c>
      <c r="F1135" s="138">
        <v>0</v>
      </c>
    </row>
    <row r="1136" s="114" customFormat="1" ht="28.05" hidden="1" customHeight="1" spans="1:6">
      <c r="A1136" s="114">
        <f t="shared" si="72"/>
        <v>7</v>
      </c>
      <c r="B1136" s="142">
        <v>2140114</v>
      </c>
      <c r="C1136" s="143" t="s">
        <v>933</v>
      </c>
      <c r="D1136" s="143"/>
      <c r="E1136" s="141">
        <f t="shared" si="74"/>
        <v>0</v>
      </c>
      <c r="F1136" s="138">
        <v>0</v>
      </c>
    </row>
    <row r="1137" s="114" customFormat="1" ht="28.05" hidden="1" customHeight="1" spans="1:6">
      <c r="A1137" s="114">
        <f t="shared" si="72"/>
        <v>7</v>
      </c>
      <c r="B1137" s="142">
        <v>2140122</v>
      </c>
      <c r="C1137" s="143" t="s">
        <v>934</v>
      </c>
      <c r="D1137" s="143"/>
      <c r="E1137" s="141">
        <f t="shared" si="74"/>
        <v>0</v>
      </c>
      <c r="F1137" s="138">
        <v>0</v>
      </c>
    </row>
    <row r="1138" s="114" customFormat="1" ht="28.05" hidden="1" customHeight="1" spans="1:6">
      <c r="A1138" s="114">
        <f t="shared" si="72"/>
        <v>7</v>
      </c>
      <c r="B1138" s="142">
        <v>2140123</v>
      </c>
      <c r="C1138" s="143" t="s">
        <v>935</v>
      </c>
      <c r="D1138" s="143"/>
      <c r="E1138" s="141">
        <f t="shared" si="74"/>
        <v>0</v>
      </c>
      <c r="F1138" s="138">
        <v>0</v>
      </c>
    </row>
    <row r="1139" s="114" customFormat="1" ht="28.05" hidden="1" customHeight="1" spans="1:6">
      <c r="A1139" s="114">
        <f t="shared" si="72"/>
        <v>7</v>
      </c>
      <c r="B1139" s="142">
        <v>2140127</v>
      </c>
      <c r="C1139" s="143" t="s">
        <v>936</v>
      </c>
      <c r="D1139" s="143"/>
      <c r="E1139" s="141">
        <f t="shared" si="74"/>
        <v>0</v>
      </c>
      <c r="F1139" s="138">
        <v>0</v>
      </c>
    </row>
    <row r="1140" s="114" customFormat="1" ht="28.05" hidden="1" customHeight="1" spans="1:6">
      <c r="A1140" s="114">
        <f t="shared" si="72"/>
        <v>7</v>
      </c>
      <c r="B1140" s="142">
        <v>2140128</v>
      </c>
      <c r="C1140" s="143" t="s">
        <v>937</v>
      </c>
      <c r="D1140" s="143"/>
      <c r="E1140" s="141">
        <f t="shared" si="74"/>
        <v>0</v>
      </c>
      <c r="F1140" s="138">
        <v>0</v>
      </c>
    </row>
    <row r="1141" s="114" customFormat="1" ht="28.05" hidden="1" customHeight="1" spans="1:6">
      <c r="A1141" s="114">
        <f t="shared" si="72"/>
        <v>7</v>
      </c>
      <c r="B1141" s="142">
        <v>2140129</v>
      </c>
      <c r="C1141" s="143" t="s">
        <v>938</v>
      </c>
      <c r="D1141" s="143"/>
      <c r="E1141" s="141">
        <f t="shared" si="74"/>
        <v>0</v>
      </c>
      <c r="F1141" s="138">
        <v>0</v>
      </c>
    </row>
    <row r="1142" s="114" customFormat="1" ht="28.05" hidden="1" customHeight="1" spans="1:6">
      <c r="A1142" s="114">
        <f t="shared" si="72"/>
        <v>7</v>
      </c>
      <c r="B1142" s="142">
        <v>2140130</v>
      </c>
      <c r="C1142" s="143" t="s">
        <v>939</v>
      </c>
      <c r="D1142" s="143"/>
      <c r="E1142" s="141">
        <f t="shared" si="74"/>
        <v>0</v>
      </c>
      <c r="F1142" s="138">
        <v>0</v>
      </c>
    </row>
    <row r="1143" s="114" customFormat="1" ht="28.05" hidden="1" customHeight="1" spans="1:6">
      <c r="A1143" s="114">
        <f t="shared" si="72"/>
        <v>7</v>
      </c>
      <c r="B1143" s="142">
        <v>2140131</v>
      </c>
      <c r="C1143" s="143" t="s">
        <v>940</v>
      </c>
      <c r="D1143" s="143"/>
      <c r="E1143" s="141">
        <f t="shared" si="74"/>
        <v>0</v>
      </c>
      <c r="F1143" s="138">
        <v>0</v>
      </c>
    </row>
    <row r="1144" s="114" customFormat="1" ht="28.05" hidden="1" customHeight="1" spans="1:6">
      <c r="A1144" s="114">
        <f t="shared" si="72"/>
        <v>7</v>
      </c>
      <c r="B1144" s="142">
        <v>2140133</v>
      </c>
      <c r="C1144" s="143" t="s">
        <v>941</v>
      </c>
      <c r="D1144" s="143"/>
      <c r="E1144" s="141">
        <f t="shared" si="74"/>
        <v>0</v>
      </c>
      <c r="F1144" s="138">
        <v>0</v>
      </c>
    </row>
    <row r="1145" s="114" customFormat="1" ht="28.05" hidden="1" customHeight="1" spans="1:6">
      <c r="A1145" s="114">
        <f t="shared" si="72"/>
        <v>7</v>
      </c>
      <c r="B1145" s="142">
        <v>2140136</v>
      </c>
      <c r="C1145" s="143" t="s">
        <v>942</v>
      </c>
      <c r="D1145" s="143"/>
      <c r="E1145" s="141">
        <f t="shared" si="74"/>
        <v>0</v>
      </c>
      <c r="F1145" s="138">
        <v>0</v>
      </c>
    </row>
    <row r="1146" s="114" customFormat="1" ht="28.05" hidden="1" customHeight="1" spans="1:6">
      <c r="A1146" s="114">
        <f t="shared" ref="A1146:A1209" si="76">LEN(B1146)</f>
        <v>7</v>
      </c>
      <c r="B1146" s="142">
        <v>2140138</v>
      </c>
      <c r="C1146" s="143" t="s">
        <v>943</v>
      </c>
      <c r="D1146" s="143"/>
      <c r="E1146" s="141">
        <f t="shared" si="74"/>
        <v>0</v>
      </c>
      <c r="F1146" s="138">
        <v>0</v>
      </c>
    </row>
    <row r="1147" s="114" customFormat="1" ht="28.05" hidden="1" customHeight="1" spans="1:6">
      <c r="A1147" s="114">
        <f t="shared" si="76"/>
        <v>7</v>
      </c>
      <c r="B1147" s="142">
        <v>2140199</v>
      </c>
      <c r="C1147" s="143" t="s">
        <v>944</v>
      </c>
      <c r="D1147" s="143"/>
      <c r="E1147" s="141">
        <f t="shared" si="74"/>
        <v>0</v>
      </c>
      <c r="F1147" s="138">
        <v>0</v>
      </c>
    </row>
    <row r="1148" s="114" customFormat="1" ht="28.05" hidden="1" customHeight="1" spans="1:6">
      <c r="A1148" s="114">
        <f t="shared" si="76"/>
        <v>5</v>
      </c>
      <c r="B1148" s="142">
        <v>21402</v>
      </c>
      <c r="C1148" s="143" t="s">
        <v>945</v>
      </c>
      <c r="D1148" s="143"/>
      <c r="E1148" s="141">
        <f t="shared" si="74"/>
        <v>0</v>
      </c>
      <c r="F1148" s="145">
        <v>0</v>
      </c>
    </row>
    <row r="1149" s="114" customFormat="1" ht="28.05" hidden="1" customHeight="1" spans="1:6">
      <c r="A1149" s="114">
        <f t="shared" si="76"/>
        <v>7</v>
      </c>
      <c r="B1149" s="142">
        <v>2140201</v>
      </c>
      <c r="C1149" s="143" t="s">
        <v>65</v>
      </c>
      <c r="D1149" s="143"/>
      <c r="E1149" s="141">
        <f t="shared" si="74"/>
        <v>0</v>
      </c>
      <c r="F1149" s="138">
        <v>0</v>
      </c>
    </row>
    <row r="1150" s="114" customFormat="1" ht="28.05" hidden="1" customHeight="1" spans="1:6">
      <c r="A1150" s="114">
        <f t="shared" si="76"/>
        <v>7</v>
      </c>
      <c r="B1150" s="142">
        <v>2140202</v>
      </c>
      <c r="C1150" s="143" t="s">
        <v>66</v>
      </c>
      <c r="D1150" s="143"/>
      <c r="E1150" s="141">
        <f t="shared" si="74"/>
        <v>0</v>
      </c>
      <c r="F1150" s="138">
        <v>0</v>
      </c>
    </row>
    <row r="1151" s="114" customFormat="1" ht="28.05" hidden="1" customHeight="1" spans="1:6">
      <c r="A1151" s="114">
        <f t="shared" si="76"/>
        <v>7</v>
      </c>
      <c r="B1151" s="142">
        <v>2140203</v>
      </c>
      <c r="C1151" s="143" t="s">
        <v>67</v>
      </c>
      <c r="D1151" s="143"/>
      <c r="E1151" s="141">
        <f t="shared" si="74"/>
        <v>0</v>
      </c>
      <c r="F1151" s="138">
        <v>0</v>
      </c>
    </row>
    <row r="1152" s="114" customFormat="1" ht="28.05" hidden="1" customHeight="1" spans="1:6">
      <c r="A1152" s="114">
        <f t="shared" si="76"/>
        <v>7</v>
      </c>
      <c r="B1152" s="142">
        <v>2140204</v>
      </c>
      <c r="C1152" s="143" t="s">
        <v>946</v>
      </c>
      <c r="D1152" s="143"/>
      <c r="E1152" s="141">
        <f t="shared" si="74"/>
        <v>0</v>
      </c>
      <c r="F1152" s="138">
        <v>0</v>
      </c>
    </row>
    <row r="1153" s="114" customFormat="1" ht="28.05" hidden="1" customHeight="1" spans="1:6">
      <c r="A1153" s="114">
        <f t="shared" si="76"/>
        <v>7</v>
      </c>
      <c r="B1153" s="142">
        <v>2140205</v>
      </c>
      <c r="C1153" s="143" t="s">
        <v>947</v>
      </c>
      <c r="D1153" s="143"/>
      <c r="E1153" s="141">
        <f t="shared" si="74"/>
        <v>0</v>
      </c>
      <c r="F1153" s="138">
        <v>0</v>
      </c>
    </row>
    <row r="1154" s="114" customFormat="1" ht="28.05" hidden="1" customHeight="1" spans="1:6">
      <c r="A1154" s="114">
        <f t="shared" si="76"/>
        <v>7</v>
      </c>
      <c r="B1154" s="142">
        <v>2140206</v>
      </c>
      <c r="C1154" s="143" t="s">
        <v>948</v>
      </c>
      <c r="D1154" s="143"/>
      <c r="E1154" s="141">
        <f t="shared" si="74"/>
        <v>0</v>
      </c>
      <c r="F1154" s="138">
        <v>0</v>
      </c>
    </row>
    <row r="1155" s="114" customFormat="1" ht="28.05" hidden="1" customHeight="1" spans="1:6">
      <c r="A1155" s="114">
        <f t="shared" si="76"/>
        <v>7</v>
      </c>
      <c r="B1155" s="142">
        <v>2140207</v>
      </c>
      <c r="C1155" s="143" t="s">
        <v>949</v>
      </c>
      <c r="D1155" s="143"/>
      <c r="E1155" s="141">
        <f t="shared" si="74"/>
        <v>0</v>
      </c>
      <c r="F1155" s="138">
        <v>0</v>
      </c>
    </row>
    <row r="1156" s="114" customFormat="1" ht="28.05" hidden="1" customHeight="1" spans="1:6">
      <c r="A1156" s="114">
        <f t="shared" si="76"/>
        <v>7</v>
      </c>
      <c r="B1156" s="142">
        <v>2140208</v>
      </c>
      <c r="C1156" s="143" t="s">
        <v>950</v>
      </c>
      <c r="D1156" s="143"/>
      <c r="E1156" s="141">
        <f t="shared" si="74"/>
        <v>0</v>
      </c>
      <c r="F1156" s="138">
        <v>0</v>
      </c>
    </row>
    <row r="1157" s="114" customFormat="1" ht="28.05" hidden="1" customHeight="1" spans="1:6">
      <c r="A1157" s="114">
        <f t="shared" si="76"/>
        <v>7</v>
      </c>
      <c r="B1157" s="142">
        <v>2140299</v>
      </c>
      <c r="C1157" s="143" t="s">
        <v>951</v>
      </c>
      <c r="D1157" s="143"/>
      <c r="E1157" s="141">
        <f t="shared" si="74"/>
        <v>0</v>
      </c>
      <c r="F1157" s="138">
        <v>0</v>
      </c>
    </row>
    <row r="1158" s="114" customFormat="1" ht="28.05" hidden="1" customHeight="1" spans="1:6">
      <c r="A1158" s="114">
        <f t="shared" si="76"/>
        <v>5</v>
      </c>
      <c r="B1158" s="142">
        <v>21403</v>
      </c>
      <c r="C1158" s="143" t="s">
        <v>952</v>
      </c>
      <c r="D1158" s="143"/>
      <c r="E1158" s="141">
        <f t="shared" si="74"/>
        <v>0</v>
      </c>
      <c r="F1158" s="145">
        <v>0</v>
      </c>
    </row>
    <row r="1159" s="114" customFormat="1" ht="28.05" hidden="1" customHeight="1" spans="1:6">
      <c r="A1159" s="114">
        <f t="shared" si="76"/>
        <v>7</v>
      </c>
      <c r="B1159" s="142">
        <v>2140301</v>
      </c>
      <c r="C1159" s="143" t="s">
        <v>65</v>
      </c>
      <c r="D1159" s="143"/>
      <c r="E1159" s="141">
        <f t="shared" si="74"/>
        <v>0</v>
      </c>
      <c r="F1159" s="138">
        <v>0</v>
      </c>
    </row>
    <row r="1160" s="114" customFormat="1" ht="28.05" hidden="1" customHeight="1" spans="1:6">
      <c r="A1160" s="114">
        <f t="shared" si="76"/>
        <v>7</v>
      </c>
      <c r="B1160" s="142">
        <v>2140302</v>
      </c>
      <c r="C1160" s="143" t="s">
        <v>66</v>
      </c>
      <c r="D1160" s="143"/>
      <c r="E1160" s="141">
        <f t="shared" ref="E1160:E1223" si="77">F1160/10000</f>
        <v>0</v>
      </c>
      <c r="F1160" s="138">
        <v>0</v>
      </c>
    </row>
    <row r="1161" s="114" customFormat="1" ht="28.05" hidden="1" customHeight="1" spans="1:6">
      <c r="A1161" s="114">
        <f t="shared" si="76"/>
        <v>7</v>
      </c>
      <c r="B1161" s="142">
        <v>2140303</v>
      </c>
      <c r="C1161" s="143" t="s">
        <v>67</v>
      </c>
      <c r="D1161" s="143"/>
      <c r="E1161" s="141">
        <f t="shared" si="77"/>
        <v>0</v>
      </c>
      <c r="F1161" s="138">
        <v>0</v>
      </c>
    </row>
    <row r="1162" s="114" customFormat="1" ht="28.05" hidden="1" customHeight="1" spans="1:6">
      <c r="A1162" s="114">
        <f t="shared" si="76"/>
        <v>7</v>
      </c>
      <c r="B1162" s="142">
        <v>2140304</v>
      </c>
      <c r="C1162" s="143" t="s">
        <v>953</v>
      </c>
      <c r="D1162" s="143"/>
      <c r="E1162" s="141">
        <f t="shared" si="77"/>
        <v>0</v>
      </c>
      <c r="F1162" s="138">
        <v>0</v>
      </c>
    </row>
    <row r="1163" s="114" customFormat="1" ht="28.05" hidden="1" customHeight="1" spans="1:6">
      <c r="A1163" s="114">
        <f t="shared" si="76"/>
        <v>7</v>
      </c>
      <c r="B1163" s="142">
        <v>2140305</v>
      </c>
      <c r="C1163" s="143" t="s">
        <v>954</v>
      </c>
      <c r="D1163" s="143"/>
      <c r="E1163" s="141">
        <f t="shared" si="77"/>
        <v>0</v>
      </c>
      <c r="F1163" s="138">
        <v>0</v>
      </c>
    </row>
    <row r="1164" s="114" customFormat="1" ht="28.05" hidden="1" customHeight="1" spans="1:6">
      <c r="A1164" s="114">
        <f t="shared" si="76"/>
        <v>7</v>
      </c>
      <c r="B1164" s="142">
        <v>2140306</v>
      </c>
      <c r="C1164" s="143" t="s">
        <v>955</v>
      </c>
      <c r="D1164" s="143"/>
      <c r="E1164" s="141">
        <f t="shared" si="77"/>
        <v>0</v>
      </c>
      <c r="F1164" s="138">
        <v>0</v>
      </c>
    </row>
    <row r="1165" s="114" customFormat="1" ht="28.05" hidden="1" customHeight="1" spans="1:6">
      <c r="A1165" s="114">
        <f t="shared" si="76"/>
        <v>7</v>
      </c>
      <c r="B1165" s="142">
        <v>2140307</v>
      </c>
      <c r="C1165" s="143" t="s">
        <v>956</v>
      </c>
      <c r="D1165" s="143"/>
      <c r="E1165" s="141">
        <f t="shared" si="77"/>
        <v>0</v>
      </c>
      <c r="F1165" s="138">
        <v>0</v>
      </c>
    </row>
    <row r="1166" s="114" customFormat="1" ht="28.05" hidden="1" customHeight="1" spans="1:6">
      <c r="A1166" s="114">
        <f t="shared" si="76"/>
        <v>7</v>
      </c>
      <c r="B1166" s="142">
        <v>2140308</v>
      </c>
      <c r="C1166" s="143" t="s">
        <v>957</v>
      </c>
      <c r="D1166" s="143"/>
      <c r="E1166" s="141">
        <f t="shared" si="77"/>
        <v>0</v>
      </c>
      <c r="F1166" s="138">
        <v>0</v>
      </c>
    </row>
    <row r="1167" s="114" customFormat="1" ht="28.05" hidden="1" customHeight="1" spans="1:6">
      <c r="A1167" s="114">
        <f t="shared" si="76"/>
        <v>7</v>
      </c>
      <c r="B1167" s="142">
        <v>2140399</v>
      </c>
      <c r="C1167" s="143" t="s">
        <v>958</v>
      </c>
      <c r="D1167" s="143"/>
      <c r="E1167" s="141">
        <f t="shared" si="77"/>
        <v>0</v>
      </c>
      <c r="F1167" s="138">
        <v>0</v>
      </c>
    </row>
    <row r="1168" s="114" customFormat="1" ht="28.05" hidden="1" customHeight="1" spans="1:6">
      <c r="A1168" s="114">
        <f t="shared" si="76"/>
        <v>5</v>
      </c>
      <c r="B1168" s="142">
        <v>21405</v>
      </c>
      <c r="C1168" s="143" t="s">
        <v>959</v>
      </c>
      <c r="D1168" s="143"/>
      <c r="E1168" s="141">
        <f t="shared" si="77"/>
        <v>0</v>
      </c>
      <c r="F1168" s="145">
        <v>0</v>
      </c>
    </row>
    <row r="1169" s="114" customFormat="1" ht="28.05" hidden="1" customHeight="1" spans="1:6">
      <c r="A1169" s="114">
        <f t="shared" si="76"/>
        <v>7</v>
      </c>
      <c r="B1169" s="142">
        <v>2140501</v>
      </c>
      <c r="C1169" s="143" t="s">
        <v>65</v>
      </c>
      <c r="D1169" s="143"/>
      <c r="E1169" s="141">
        <f t="shared" si="77"/>
        <v>0</v>
      </c>
      <c r="F1169" s="138">
        <v>0</v>
      </c>
    </row>
    <row r="1170" s="114" customFormat="1" ht="28.05" hidden="1" customHeight="1" spans="1:6">
      <c r="A1170" s="114">
        <f t="shared" si="76"/>
        <v>7</v>
      </c>
      <c r="B1170" s="142">
        <v>2140502</v>
      </c>
      <c r="C1170" s="143" t="s">
        <v>66</v>
      </c>
      <c r="D1170" s="143"/>
      <c r="E1170" s="141">
        <f t="shared" si="77"/>
        <v>0</v>
      </c>
      <c r="F1170" s="138">
        <v>0</v>
      </c>
    </row>
    <row r="1171" s="114" customFormat="1" ht="28.05" hidden="1" customHeight="1" spans="1:6">
      <c r="A1171" s="114">
        <f t="shared" si="76"/>
        <v>7</v>
      </c>
      <c r="B1171" s="142">
        <v>2140503</v>
      </c>
      <c r="C1171" s="143" t="s">
        <v>67</v>
      </c>
      <c r="D1171" s="143"/>
      <c r="E1171" s="141">
        <f t="shared" si="77"/>
        <v>0</v>
      </c>
      <c r="F1171" s="138">
        <v>0</v>
      </c>
    </row>
    <row r="1172" s="114" customFormat="1" ht="28.05" hidden="1" customHeight="1" spans="1:6">
      <c r="A1172" s="114">
        <f t="shared" si="76"/>
        <v>7</v>
      </c>
      <c r="B1172" s="142">
        <v>2140504</v>
      </c>
      <c r="C1172" s="143" t="s">
        <v>950</v>
      </c>
      <c r="D1172" s="143"/>
      <c r="E1172" s="141">
        <f t="shared" si="77"/>
        <v>0</v>
      </c>
      <c r="F1172" s="138">
        <v>0</v>
      </c>
    </row>
    <row r="1173" s="114" customFormat="1" ht="28.05" hidden="1" customHeight="1" spans="1:6">
      <c r="A1173" s="114">
        <f t="shared" si="76"/>
        <v>7</v>
      </c>
      <c r="B1173" s="142">
        <v>2140505</v>
      </c>
      <c r="C1173" s="143" t="s">
        <v>960</v>
      </c>
      <c r="D1173" s="143"/>
      <c r="E1173" s="141">
        <f t="shared" si="77"/>
        <v>0</v>
      </c>
      <c r="F1173" s="138">
        <v>0</v>
      </c>
    </row>
    <row r="1174" s="114" customFormat="1" ht="28.05" hidden="1" customHeight="1" spans="1:6">
      <c r="A1174" s="114">
        <f t="shared" si="76"/>
        <v>7</v>
      </c>
      <c r="B1174" s="142">
        <v>2140599</v>
      </c>
      <c r="C1174" s="143" t="s">
        <v>961</v>
      </c>
      <c r="D1174" s="143"/>
      <c r="E1174" s="141">
        <f t="shared" si="77"/>
        <v>0</v>
      </c>
      <c r="F1174" s="138">
        <v>0</v>
      </c>
    </row>
    <row r="1175" s="114" customFormat="1" ht="28.05" hidden="1" customHeight="1" spans="1:6">
      <c r="A1175" s="114">
        <f t="shared" si="76"/>
        <v>5</v>
      </c>
      <c r="B1175" s="142">
        <v>21406</v>
      </c>
      <c r="C1175" s="143" t="s">
        <v>962</v>
      </c>
      <c r="D1175" s="143"/>
      <c r="E1175" s="141">
        <f t="shared" si="77"/>
        <v>0</v>
      </c>
      <c r="F1175" s="145">
        <v>0</v>
      </c>
    </row>
    <row r="1176" s="114" customFormat="1" ht="28.05" hidden="1" customHeight="1" spans="1:6">
      <c r="A1176" s="114">
        <f t="shared" si="76"/>
        <v>7</v>
      </c>
      <c r="B1176" s="142">
        <v>2140601</v>
      </c>
      <c r="C1176" s="143" t="s">
        <v>963</v>
      </c>
      <c r="D1176" s="143"/>
      <c r="E1176" s="141">
        <f t="shared" si="77"/>
        <v>0</v>
      </c>
      <c r="F1176" s="138">
        <v>0</v>
      </c>
    </row>
    <row r="1177" s="114" customFormat="1" ht="28.05" hidden="1" customHeight="1" spans="1:6">
      <c r="A1177" s="114">
        <f t="shared" si="76"/>
        <v>7</v>
      </c>
      <c r="B1177" s="142">
        <v>2140602</v>
      </c>
      <c r="C1177" s="143" t="s">
        <v>964</v>
      </c>
      <c r="D1177" s="143"/>
      <c r="E1177" s="141">
        <f t="shared" si="77"/>
        <v>0</v>
      </c>
      <c r="F1177" s="138">
        <v>0</v>
      </c>
    </row>
    <row r="1178" s="114" customFormat="1" ht="28.05" hidden="1" customHeight="1" spans="1:6">
      <c r="A1178" s="114">
        <f t="shared" si="76"/>
        <v>7</v>
      </c>
      <c r="B1178" s="142">
        <v>2140603</v>
      </c>
      <c r="C1178" s="143" t="s">
        <v>965</v>
      </c>
      <c r="D1178" s="143"/>
      <c r="E1178" s="141">
        <f t="shared" si="77"/>
        <v>0</v>
      </c>
      <c r="F1178" s="138">
        <v>0</v>
      </c>
    </row>
    <row r="1179" s="114" customFormat="1" ht="28.05" hidden="1" customHeight="1" spans="1:6">
      <c r="A1179" s="114">
        <f t="shared" si="76"/>
        <v>7</v>
      </c>
      <c r="B1179" s="142">
        <v>2140699</v>
      </c>
      <c r="C1179" s="143" t="s">
        <v>966</v>
      </c>
      <c r="D1179" s="143"/>
      <c r="E1179" s="141">
        <f t="shared" si="77"/>
        <v>0</v>
      </c>
      <c r="F1179" s="138">
        <v>0</v>
      </c>
    </row>
    <row r="1180" s="114" customFormat="1" ht="28.05" hidden="1" customHeight="1" spans="1:6">
      <c r="A1180" s="114">
        <f t="shared" si="76"/>
        <v>5</v>
      </c>
      <c r="B1180" s="142">
        <v>21460</v>
      </c>
      <c r="C1180" s="143" t="s">
        <v>967</v>
      </c>
      <c r="D1180" s="143"/>
      <c r="E1180" s="141">
        <f t="shared" si="77"/>
        <v>0</v>
      </c>
      <c r="F1180" s="145">
        <v>0</v>
      </c>
    </row>
    <row r="1181" s="114" customFormat="1" ht="28.05" hidden="1" customHeight="1" spans="1:6">
      <c r="A1181" s="114">
        <f t="shared" si="76"/>
        <v>7</v>
      </c>
      <c r="B1181" s="142">
        <v>2146001</v>
      </c>
      <c r="C1181" s="143" t="s">
        <v>927</v>
      </c>
      <c r="D1181" s="143"/>
      <c r="E1181" s="141">
        <f t="shared" si="77"/>
        <v>0</v>
      </c>
      <c r="F1181" s="138">
        <v>0</v>
      </c>
    </row>
    <row r="1182" s="114" customFormat="1" ht="28.05" hidden="1" customHeight="1" spans="1:6">
      <c r="A1182" s="114">
        <f t="shared" si="76"/>
        <v>7</v>
      </c>
      <c r="B1182" s="142">
        <v>2146002</v>
      </c>
      <c r="C1182" s="143" t="s">
        <v>928</v>
      </c>
      <c r="D1182" s="143"/>
      <c r="E1182" s="141">
        <f t="shared" si="77"/>
        <v>0</v>
      </c>
      <c r="F1182" s="138">
        <v>0</v>
      </c>
    </row>
    <row r="1183" s="114" customFormat="1" ht="28.05" hidden="1" customHeight="1" spans="1:6">
      <c r="A1183" s="114">
        <f t="shared" si="76"/>
        <v>7</v>
      </c>
      <c r="B1183" s="142">
        <v>2146003</v>
      </c>
      <c r="C1183" s="143" t="s">
        <v>968</v>
      </c>
      <c r="D1183" s="143"/>
      <c r="E1183" s="141">
        <f t="shared" si="77"/>
        <v>0</v>
      </c>
      <c r="F1183" s="138">
        <v>0</v>
      </c>
    </row>
    <row r="1184" s="114" customFormat="1" ht="28.05" hidden="1" customHeight="1" spans="1:6">
      <c r="A1184" s="114">
        <f t="shared" si="76"/>
        <v>7</v>
      </c>
      <c r="B1184" s="142">
        <v>2146099</v>
      </c>
      <c r="C1184" s="143" t="s">
        <v>969</v>
      </c>
      <c r="D1184" s="143"/>
      <c r="E1184" s="141">
        <f t="shared" si="77"/>
        <v>0</v>
      </c>
      <c r="F1184" s="138">
        <v>0</v>
      </c>
    </row>
    <row r="1185" s="114" customFormat="1" ht="28.05" hidden="1" customHeight="1" spans="1:6">
      <c r="A1185" s="114">
        <f t="shared" si="76"/>
        <v>5</v>
      </c>
      <c r="B1185" s="142">
        <v>21462</v>
      </c>
      <c r="C1185" s="143" t="s">
        <v>970</v>
      </c>
      <c r="D1185" s="143"/>
      <c r="E1185" s="141">
        <f t="shared" si="77"/>
        <v>0</v>
      </c>
      <c r="F1185" s="145">
        <v>0</v>
      </c>
    </row>
    <row r="1186" s="114" customFormat="1" ht="28.05" hidden="1" customHeight="1" spans="1:6">
      <c r="A1186" s="114">
        <f t="shared" si="76"/>
        <v>7</v>
      </c>
      <c r="B1186" s="142">
        <v>2146201</v>
      </c>
      <c r="C1186" s="143" t="s">
        <v>968</v>
      </c>
      <c r="D1186" s="143"/>
      <c r="E1186" s="141">
        <f t="shared" si="77"/>
        <v>0</v>
      </c>
      <c r="F1186" s="138">
        <v>0</v>
      </c>
    </row>
    <row r="1187" s="114" customFormat="1" ht="28.05" hidden="1" customHeight="1" spans="1:6">
      <c r="A1187" s="114">
        <f t="shared" si="76"/>
        <v>7</v>
      </c>
      <c r="B1187" s="142">
        <v>2146202</v>
      </c>
      <c r="C1187" s="143" t="s">
        <v>971</v>
      </c>
      <c r="D1187" s="143"/>
      <c r="E1187" s="141">
        <f t="shared" si="77"/>
        <v>0</v>
      </c>
      <c r="F1187" s="138">
        <v>0</v>
      </c>
    </row>
    <row r="1188" s="114" customFormat="1" ht="28.05" hidden="1" customHeight="1" spans="1:6">
      <c r="A1188" s="114">
        <f t="shared" si="76"/>
        <v>7</v>
      </c>
      <c r="B1188" s="142">
        <v>2146203</v>
      </c>
      <c r="C1188" s="143" t="s">
        <v>972</v>
      </c>
      <c r="D1188" s="143"/>
      <c r="E1188" s="141">
        <f t="shared" si="77"/>
        <v>0</v>
      </c>
      <c r="F1188" s="138">
        <v>0</v>
      </c>
    </row>
    <row r="1189" s="114" customFormat="1" ht="28.05" hidden="1" customHeight="1" spans="1:6">
      <c r="A1189" s="114">
        <f t="shared" si="76"/>
        <v>7</v>
      </c>
      <c r="B1189" s="142">
        <v>2146299</v>
      </c>
      <c r="C1189" s="143" t="s">
        <v>973</v>
      </c>
      <c r="D1189" s="143"/>
      <c r="E1189" s="141">
        <f t="shared" si="77"/>
        <v>0</v>
      </c>
      <c r="F1189" s="138">
        <v>0</v>
      </c>
    </row>
    <row r="1190" s="114" customFormat="1" ht="28.05" hidden="1" customHeight="1" spans="1:6">
      <c r="A1190" s="114">
        <f t="shared" si="76"/>
        <v>5</v>
      </c>
      <c r="B1190" s="142">
        <v>21464</v>
      </c>
      <c r="C1190" s="143" t="s">
        <v>974</v>
      </c>
      <c r="D1190" s="143"/>
      <c r="E1190" s="141">
        <f t="shared" si="77"/>
        <v>0</v>
      </c>
      <c r="F1190" s="145">
        <v>0</v>
      </c>
    </row>
    <row r="1191" s="114" customFormat="1" ht="28.05" hidden="1" customHeight="1" spans="1:6">
      <c r="A1191" s="114">
        <f t="shared" si="76"/>
        <v>7</v>
      </c>
      <c r="B1191" s="142">
        <v>2146401</v>
      </c>
      <c r="C1191" s="143" t="s">
        <v>975</v>
      </c>
      <c r="D1191" s="143"/>
      <c r="E1191" s="141">
        <f t="shared" si="77"/>
        <v>0</v>
      </c>
      <c r="F1191" s="138">
        <v>0</v>
      </c>
    </row>
    <row r="1192" s="114" customFormat="1" ht="28.05" hidden="1" customHeight="1" spans="1:6">
      <c r="A1192" s="114">
        <f t="shared" si="76"/>
        <v>7</v>
      </c>
      <c r="B1192" s="142">
        <v>2146402</v>
      </c>
      <c r="C1192" s="143" t="s">
        <v>976</v>
      </c>
      <c r="D1192" s="143"/>
      <c r="E1192" s="141">
        <f t="shared" si="77"/>
        <v>0</v>
      </c>
      <c r="F1192" s="138">
        <v>0</v>
      </c>
    </row>
    <row r="1193" s="114" customFormat="1" ht="28.05" hidden="1" customHeight="1" spans="1:6">
      <c r="A1193" s="114">
        <f t="shared" si="76"/>
        <v>7</v>
      </c>
      <c r="B1193" s="142">
        <v>2146403</v>
      </c>
      <c r="C1193" s="143" t="s">
        <v>977</v>
      </c>
      <c r="D1193" s="143"/>
      <c r="E1193" s="141">
        <f t="shared" si="77"/>
        <v>0</v>
      </c>
      <c r="F1193" s="138">
        <v>0</v>
      </c>
    </row>
    <row r="1194" s="114" customFormat="1" ht="28.05" hidden="1" customHeight="1" spans="1:6">
      <c r="A1194" s="114">
        <f t="shared" si="76"/>
        <v>7</v>
      </c>
      <c r="B1194" s="142">
        <v>2146404</v>
      </c>
      <c r="C1194" s="143" t="s">
        <v>978</v>
      </c>
      <c r="D1194" s="143"/>
      <c r="E1194" s="141">
        <f t="shared" si="77"/>
        <v>0</v>
      </c>
      <c r="F1194" s="138">
        <v>0</v>
      </c>
    </row>
    <row r="1195" s="114" customFormat="1" ht="28.05" hidden="1" customHeight="1" spans="1:6">
      <c r="A1195" s="114">
        <f t="shared" si="76"/>
        <v>7</v>
      </c>
      <c r="B1195" s="142">
        <v>2146405</v>
      </c>
      <c r="C1195" s="143" t="s">
        <v>979</v>
      </c>
      <c r="D1195" s="143"/>
      <c r="E1195" s="141">
        <f t="shared" si="77"/>
        <v>0</v>
      </c>
      <c r="F1195" s="138">
        <v>0</v>
      </c>
    </row>
    <row r="1196" s="114" customFormat="1" ht="28.05" hidden="1" customHeight="1" spans="1:6">
      <c r="A1196" s="114">
        <f t="shared" si="76"/>
        <v>7</v>
      </c>
      <c r="B1196" s="142">
        <v>2146406</v>
      </c>
      <c r="C1196" s="143" t="s">
        <v>980</v>
      </c>
      <c r="D1196" s="143"/>
      <c r="E1196" s="141">
        <f t="shared" si="77"/>
        <v>0</v>
      </c>
      <c r="F1196" s="138">
        <v>0</v>
      </c>
    </row>
    <row r="1197" s="114" customFormat="1" ht="28.05" hidden="1" customHeight="1" spans="1:6">
      <c r="A1197" s="114">
        <f t="shared" si="76"/>
        <v>7</v>
      </c>
      <c r="B1197" s="142">
        <v>2146407</v>
      </c>
      <c r="C1197" s="143" t="s">
        <v>981</v>
      </c>
      <c r="D1197" s="143"/>
      <c r="E1197" s="141">
        <f t="shared" si="77"/>
        <v>0</v>
      </c>
      <c r="F1197" s="138">
        <v>0</v>
      </c>
    </row>
    <row r="1198" s="114" customFormat="1" ht="28.05" hidden="1" customHeight="1" spans="1:6">
      <c r="A1198" s="114">
        <f t="shared" si="76"/>
        <v>7</v>
      </c>
      <c r="B1198" s="142">
        <v>2146499</v>
      </c>
      <c r="C1198" s="143" t="s">
        <v>982</v>
      </c>
      <c r="D1198" s="143"/>
      <c r="E1198" s="141">
        <f t="shared" si="77"/>
        <v>0</v>
      </c>
      <c r="F1198" s="138">
        <v>0</v>
      </c>
    </row>
    <row r="1199" s="114" customFormat="1" ht="28.05" hidden="1" customHeight="1" spans="1:6">
      <c r="A1199" s="114">
        <f t="shared" si="76"/>
        <v>5</v>
      </c>
      <c r="B1199" s="142">
        <v>21468</v>
      </c>
      <c r="C1199" s="143" t="s">
        <v>983</v>
      </c>
      <c r="D1199" s="143"/>
      <c r="E1199" s="141">
        <f t="shared" si="77"/>
        <v>0</v>
      </c>
      <c r="F1199" s="145">
        <v>0</v>
      </c>
    </row>
    <row r="1200" s="114" customFormat="1" ht="28.05" hidden="1" customHeight="1" spans="1:6">
      <c r="A1200" s="114">
        <f t="shared" si="76"/>
        <v>7</v>
      </c>
      <c r="B1200" s="142">
        <v>2146801</v>
      </c>
      <c r="C1200" s="143" t="s">
        <v>984</v>
      </c>
      <c r="D1200" s="143"/>
      <c r="E1200" s="141">
        <f t="shared" si="77"/>
        <v>0</v>
      </c>
      <c r="F1200" s="138">
        <v>0</v>
      </c>
    </row>
    <row r="1201" s="114" customFormat="1" ht="28.05" hidden="1" customHeight="1" spans="1:6">
      <c r="A1201" s="114">
        <f t="shared" si="76"/>
        <v>7</v>
      </c>
      <c r="B1201" s="142">
        <v>2146802</v>
      </c>
      <c r="C1201" s="143" t="s">
        <v>985</v>
      </c>
      <c r="D1201" s="143"/>
      <c r="E1201" s="141">
        <f t="shared" si="77"/>
        <v>0</v>
      </c>
      <c r="F1201" s="138">
        <v>0</v>
      </c>
    </row>
    <row r="1202" s="114" customFormat="1" ht="28.05" hidden="1" customHeight="1" spans="1:6">
      <c r="A1202" s="114">
        <f t="shared" si="76"/>
        <v>7</v>
      </c>
      <c r="B1202" s="142">
        <v>2146803</v>
      </c>
      <c r="C1202" s="143" t="s">
        <v>986</v>
      </c>
      <c r="D1202" s="143"/>
      <c r="E1202" s="141">
        <f t="shared" si="77"/>
        <v>0</v>
      </c>
      <c r="F1202" s="138">
        <v>0</v>
      </c>
    </row>
    <row r="1203" s="114" customFormat="1" ht="28.05" hidden="1" customHeight="1" spans="1:6">
      <c r="A1203" s="114">
        <f t="shared" si="76"/>
        <v>7</v>
      </c>
      <c r="B1203" s="142">
        <v>2146804</v>
      </c>
      <c r="C1203" s="143" t="s">
        <v>987</v>
      </c>
      <c r="D1203" s="143"/>
      <c r="E1203" s="141">
        <f t="shared" si="77"/>
        <v>0</v>
      </c>
      <c r="F1203" s="138">
        <v>0</v>
      </c>
    </row>
    <row r="1204" s="114" customFormat="1" ht="28.05" hidden="1" customHeight="1" spans="1:6">
      <c r="A1204" s="114">
        <f t="shared" si="76"/>
        <v>7</v>
      </c>
      <c r="B1204" s="142">
        <v>2146805</v>
      </c>
      <c r="C1204" s="143" t="s">
        <v>988</v>
      </c>
      <c r="D1204" s="143"/>
      <c r="E1204" s="141">
        <f t="shared" si="77"/>
        <v>0</v>
      </c>
      <c r="F1204" s="138">
        <v>0</v>
      </c>
    </row>
    <row r="1205" s="114" customFormat="1" ht="28.05" hidden="1" customHeight="1" spans="1:6">
      <c r="A1205" s="114">
        <f t="shared" si="76"/>
        <v>7</v>
      </c>
      <c r="B1205" s="142">
        <v>2146899</v>
      </c>
      <c r="C1205" s="143" t="s">
        <v>989</v>
      </c>
      <c r="D1205" s="143"/>
      <c r="E1205" s="141">
        <f t="shared" si="77"/>
        <v>0</v>
      </c>
      <c r="F1205" s="138">
        <v>0</v>
      </c>
    </row>
    <row r="1206" s="114" customFormat="1" ht="28.05" hidden="1" customHeight="1" spans="1:6">
      <c r="A1206" s="114">
        <f t="shared" si="76"/>
        <v>5</v>
      </c>
      <c r="B1206" s="142">
        <v>21469</v>
      </c>
      <c r="C1206" s="143" t="s">
        <v>990</v>
      </c>
      <c r="D1206" s="143"/>
      <c r="E1206" s="141">
        <f t="shared" si="77"/>
        <v>0</v>
      </c>
      <c r="F1206" s="145">
        <v>0</v>
      </c>
    </row>
    <row r="1207" s="114" customFormat="1" ht="28.05" hidden="1" customHeight="1" spans="1:6">
      <c r="A1207" s="114">
        <f t="shared" si="76"/>
        <v>7</v>
      </c>
      <c r="B1207" s="142">
        <v>2146901</v>
      </c>
      <c r="C1207" s="143" t="s">
        <v>991</v>
      </c>
      <c r="D1207" s="143"/>
      <c r="E1207" s="141">
        <f t="shared" si="77"/>
        <v>0</v>
      </c>
      <c r="F1207" s="138">
        <v>0</v>
      </c>
    </row>
    <row r="1208" s="114" customFormat="1" ht="28.05" hidden="1" customHeight="1" spans="1:6">
      <c r="A1208" s="114">
        <f t="shared" si="76"/>
        <v>7</v>
      </c>
      <c r="B1208" s="142">
        <v>2146902</v>
      </c>
      <c r="C1208" s="143" t="s">
        <v>954</v>
      </c>
      <c r="D1208" s="143"/>
      <c r="E1208" s="141">
        <f t="shared" si="77"/>
        <v>0</v>
      </c>
      <c r="F1208" s="138">
        <v>0</v>
      </c>
    </row>
    <row r="1209" s="114" customFormat="1" ht="28.05" hidden="1" customHeight="1" spans="1:6">
      <c r="A1209" s="114">
        <f t="shared" si="76"/>
        <v>7</v>
      </c>
      <c r="B1209" s="142">
        <v>2146903</v>
      </c>
      <c r="C1209" s="143" t="s">
        <v>992</v>
      </c>
      <c r="D1209" s="143"/>
      <c r="E1209" s="141">
        <f t="shared" si="77"/>
        <v>0</v>
      </c>
      <c r="F1209" s="138">
        <v>0</v>
      </c>
    </row>
    <row r="1210" s="114" customFormat="1" ht="28.05" hidden="1" customHeight="1" spans="1:6">
      <c r="A1210" s="114">
        <f t="shared" ref="A1210:A1273" si="78">LEN(B1210)</f>
        <v>7</v>
      </c>
      <c r="B1210" s="142">
        <v>2146904</v>
      </c>
      <c r="C1210" s="143" t="s">
        <v>993</v>
      </c>
      <c r="D1210" s="143"/>
      <c r="E1210" s="141">
        <f t="shared" si="77"/>
        <v>0</v>
      </c>
      <c r="F1210" s="138">
        <v>0</v>
      </c>
    </row>
    <row r="1211" s="114" customFormat="1" ht="28.05" hidden="1" customHeight="1" spans="1:6">
      <c r="A1211" s="114">
        <f t="shared" si="78"/>
        <v>7</v>
      </c>
      <c r="B1211" s="142">
        <v>2146906</v>
      </c>
      <c r="C1211" s="143" t="s">
        <v>994</v>
      </c>
      <c r="D1211" s="143"/>
      <c r="E1211" s="141">
        <f t="shared" si="77"/>
        <v>0</v>
      </c>
      <c r="F1211" s="138">
        <v>0</v>
      </c>
    </row>
    <row r="1212" s="114" customFormat="1" ht="28.05" hidden="1" customHeight="1" spans="1:6">
      <c r="A1212" s="114">
        <f t="shared" si="78"/>
        <v>7</v>
      </c>
      <c r="B1212" s="142">
        <v>2146907</v>
      </c>
      <c r="C1212" s="143" t="s">
        <v>995</v>
      </c>
      <c r="D1212" s="143"/>
      <c r="E1212" s="141">
        <f t="shared" si="77"/>
        <v>0</v>
      </c>
      <c r="F1212" s="138">
        <v>0</v>
      </c>
    </row>
    <row r="1213" s="114" customFormat="1" ht="28.05" hidden="1" customHeight="1" spans="1:6">
      <c r="A1213" s="114">
        <f t="shared" si="78"/>
        <v>7</v>
      </c>
      <c r="B1213" s="142">
        <v>2146908</v>
      </c>
      <c r="C1213" s="143" t="s">
        <v>996</v>
      </c>
      <c r="D1213" s="143"/>
      <c r="E1213" s="141">
        <f t="shared" si="77"/>
        <v>0</v>
      </c>
      <c r="F1213" s="138">
        <v>0</v>
      </c>
    </row>
    <row r="1214" s="114" customFormat="1" ht="28.05" hidden="1" customHeight="1" spans="1:6">
      <c r="A1214" s="114">
        <f t="shared" si="78"/>
        <v>7</v>
      </c>
      <c r="B1214" s="142">
        <v>2146999</v>
      </c>
      <c r="C1214" s="143" t="s">
        <v>997</v>
      </c>
      <c r="D1214" s="143"/>
      <c r="E1214" s="141">
        <f t="shared" si="77"/>
        <v>0</v>
      </c>
      <c r="F1214" s="138">
        <v>0</v>
      </c>
    </row>
    <row r="1215" s="114" customFormat="1" ht="28.05" hidden="1" customHeight="1" spans="1:6">
      <c r="A1215" s="114">
        <f t="shared" si="78"/>
        <v>5</v>
      </c>
      <c r="B1215" s="142">
        <v>21470</v>
      </c>
      <c r="C1215" s="143" t="s">
        <v>998</v>
      </c>
      <c r="D1215" s="143"/>
      <c r="E1215" s="141">
        <f t="shared" si="77"/>
        <v>0</v>
      </c>
      <c r="F1215" s="145">
        <v>0</v>
      </c>
    </row>
    <row r="1216" s="114" customFormat="1" ht="28.05" hidden="1" customHeight="1" spans="1:6">
      <c r="A1216" s="114">
        <f t="shared" si="78"/>
        <v>7</v>
      </c>
      <c r="B1216" s="142">
        <v>2147001</v>
      </c>
      <c r="C1216" s="143" t="s">
        <v>927</v>
      </c>
      <c r="D1216" s="143"/>
      <c r="E1216" s="141">
        <f t="shared" si="77"/>
        <v>0</v>
      </c>
      <c r="F1216" s="138">
        <v>0</v>
      </c>
    </row>
    <row r="1217" s="114" customFormat="1" ht="28.05" hidden="1" customHeight="1" spans="1:6">
      <c r="A1217" s="114">
        <f t="shared" si="78"/>
        <v>7</v>
      </c>
      <c r="B1217" s="142">
        <v>2147099</v>
      </c>
      <c r="C1217" s="143" t="s">
        <v>999</v>
      </c>
      <c r="D1217" s="143"/>
      <c r="E1217" s="141">
        <f t="shared" si="77"/>
        <v>0</v>
      </c>
      <c r="F1217" s="138">
        <v>0</v>
      </c>
    </row>
    <row r="1218" s="114" customFormat="1" ht="28.05" hidden="1" customHeight="1" spans="1:6">
      <c r="A1218" s="114">
        <f t="shared" si="78"/>
        <v>5</v>
      </c>
      <c r="B1218" s="142">
        <v>21471</v>
      </c>
      <c r="C1218" s="143" t="s">
        <v>1000</v>
      </c>
      <c r="D1218" s="143"/>
      <c r="E1218" s="141">
        <f t="shared" si="77"/>
        <v>0</v>
      </c>
      <c r="F1218" s="145">
        <v>0</v>
      </c>
    </row>
    <row r="1219" s="114" customFormat="1" ht="28.05" hidden="1" customHeight="1" spans="1:6">
      <c r="A1219" s="114">
        <f t="shared" si="78"/>
        <v>7</v>
      </c>
      <c r="B1219" s="142">
        <v>2147101</v>
      </c>
      <c r="C1219" s="143" t="s">
        <v>927</v>
      </c>
      <c r="D1219" s="143"/>
      <c r="E1219" s="141">
        <f t="shared" si="77"/>
        <v>0</v>
      </c>
      <c r="F1219" s="138">
        <v>0</v>
      </c>
    </row>
    <row r="1220" s="114" customFormat="1" ht="28.05" hidden="1" customHeight="1" spans="1:6">
      <c r="A1220" s="114">
        <f t="shared" si="78"/>
        <v>7</v>
      </c>
      <c r="B1220" s="142">
        <v>2147199</v>
      </c>
      <c r="C1220" s="143" t="s">
        <v>1001</v>
      </c>
      <c r="D1220" s="143"/>
      <c r="E1220" s="141">
        <f t="shared" si="77"/>
        <v>0</v>
      </c>
      <c r="F1220" s="138">
        <v>0</v>
      </c>
    </row>
    <row r="1221" s="114" customFormat="1" ht="28.05" hidden="1" customHeight="1" spans="1:6">
      <c r="A1221" s="114">
        <f t="shared" si="78"/>
        <v>5</v>
      </c>
      <c r="B1221" s="142">
        <v>21472</v>
      </c>
      <c r="C1221" s="143" t="s">
        <v>1002</v>
      </c>
      <c r="D1221" s="143"/>
      <c r="E1221" s="141">
        <f t="shared" si="77"/>
        <v>0</v>
      </c>
      <c r="F1221" s="145">
        <v>0</v>
      </c>
    </row>
    <row r="1222" s="114" customFormat="1" ht="25" customHeight="1" spans="1:6">
      <c r="A1222" s="114">
        <f t="shared" si="78"/>
        <v>5</v>
      </c>
      <c r="B1222" s="142">
        <v>21499</v>
      </c>
      <c r="C1222" s="143" t="s">
        <v>1003</v>
      </c>
      <c r="D1222" s="144">
        <f>_wpsfn.ROUNDBANK(E1222,2)</f>
        <v>20</v>
      </c>
      <c r="E1222" s="141">
        <f t="shared" si="77"/>
        <v>20</v>
      </c>
      <c r="F1222" s="145">
        <v>200000</v>
      </c>
    </row>
    <row r="1223" s="114" customFormat="1" ht="25" customHeight="1" spans="1:6">
      <c r="A1223" s="114">
        <f t="shared" si="78"/>
        <v>7</v>
      </c>
      <c r="B1223" s="142">
        <v>2149901</v>
      </c>
      <c r="C1223" s="143" t="s">
        <v>1004</v>
      </c>
      <c r="D1223" s="144">
        <f>_wpsfn.ROUNDBANK(E1223,2)</f>
        <v>20</v>
      </c>
      <c r="E1223" s="141">
        <f t="shared" si="77"/>
        <v>20</v>
      </c>
      <c r="F1223" s="138">
        <v>200000</v>
      </c>
    </row>
    <row r="1224" s="114" customFormat="1" ht="25" hidden="1" customHeight="1" spans="1:6">
      <c r="A1224" s="114">
        <f t="shared" si="78"/>
        <v>7</v>
      </c>
      <c r="B1224" s="142">
        <v>2149999</v>
      </c>
      <c r="C1224" s="143" t="s">
        <v>1005</v>
      </c>
      <c r="D1224" s="143"/>
      <c r="E1224" s="141">
        <f t="shared" ref="E1224:E1287" si="79">F1224/10000</f>
        <v>0</v>
      </c>
      <c r="F1224" s="138">
        <v>0</v>
      </c>
    </row>
    <row r="1225" s="114" customFormat="1" ht="28.05" hidden="1" customHeight="1" spans="1:6">
      <c r="A1225" s="114">
        <f t="shared" si="78"/>
        <v>3</v>
      </c>
      <c r="B1225" s="139">
        <v>215</v>
      </c>
      <c r="C1225" s="140" t="s">
        <v>1006</v>
      </c>
      <c r="D1225" s="140"/>
      <c r="E1225" s="141">
        <f t="shared" si="79"/>
        <v>0</v>
      </c>
      <c r="F1225" s="138">
        <v>0</v>
      </c>
    </row>
    <row r="1226" s="114" customFormat="1" ht="28.05" hidden="1" customHeight="1" spans="1:6">
      <c r="A1226" s="114">
        <f t="shared" si="78"/>
        <v>5</v>
      </c>
      <c r="B1226" s="142">
        <v>21501</v>
      </c>
      <c r="C1226" s="143" t="s">
        <v>1007</v>
      </c>
      <c r="D1226" s="143"/>
      <c r="E1226" s="141">
        <f t="shared" si="79"/>
        <v>0</v>
      </c>
      <c r="F1226" s="145">
        <v>0</v>
      </c>
    </row>
    <row r="1227" s="114" customFormat="1" ht="28.05" hidden="1" customHeight="1" spans="1:6">
      <c r="A1227" s="114">
        <f t="shared" si="78"/>
        <v>7</v>
      </c>
      <c r="B1227" s="142">
        <v>2150101</v>
      </c>
      <c r="C1227" s="143" t="s">
        <v>65</v>
      </c>
      <c r="D1227" s="143"/>
      <c r="E1227" s="141">
        <f t="shared" si="79"/>
        <v>0</v>
      </c>
      <c r="F1227" s="138">
        <v>0</v>
      </c>
    </row>
    <row r="1228" s="114" customFormat="1" ht="28.05" hidden="1" customHeight="1" spans="1:6">
      <c r="A1228" s="114">
        <f t="shared" si="78"/>
        <v>7</v>
      </c>
      <c r="B1228" s="142">
        <v>2150102</v>
      </c>
      <c r="C1228" s="143" t="s">
        <v>66</v>
      </c>
      <c r="D1228" s="143"/>
      <c r="E1228" s="141">
        <f t="shared" si="79"/>
        <v>0</v>
      </c>
      <c r="F1228" s="138">
        <v>0</v>
      </c>
    </row>
    <row r="1229" s="114" customFormat="1" ht="28.05" hidden="1" customHeight="1" spans="1:6">
      <c r="A1229" s="114">
        <f t="shared" si="78"/>
        <v>7</v>
      </c>
      <c r="B1229" s="142">
        <v>2150103</v>
      </c>
      <c r="C1229" s="143" t="s">
        <v>67</v>
      </c>
      <c r="D1229" s="143"/>
      <c r="E1229" s="141">
        <f t="shared" si="79"/>
        <v>0</v>
      </c>
      <c r="F1229" s="138">
        <v>0</v>
      </c>
    </row>
    <row r="1230" s="114" customFormat="1" ht="28.05" hidden="1" customHeight="1" spans="1:6">
      <c r="A1230" s="114">
        <f t="shared" si="78"/>
        <v>7</v>
      </c>
      <c r="B1230" s="142">
        <v>2150104</v>
      </c>
      <c r="C1230" s="143" t="s">
        <v>1008</v>
      </c>
      <c r="D1230" s="143"/>
      <c r="E1230" s="141">
        <f t="shared" si="79"/>
        <v>0</v>
      </c>
      <c r="F1230" s="138">
        <v>0</v>
      </c>
    </row>
    <row r="1231" s="114" customFormat="1" ht="28.05" hidden="1" customHeight="1" spans="1:6">
      <c r="A1231" s="114">
        <f t="shared" si="78"/>
        <v>7</v>
      </c>
      <c r="B1231" s="142">
        <v>2150105</v>
      </c>
      <c r="C1231" s="143" t="s">
        <v>1009</v>
      </c>
      <c r="D1231" s="143"/>
      <c r="E1231" s="141">
        <f t="shared" si="79"/>
        <v>0</v>
      </c>
      <c r="F1231" s="138">
        <v>0</v>
      </c>
    </row>
    <row r="1232" s="114" customFormat="1" ht="28.05" hidden="1" customHeight="1" spans="1:6">
      <c r="A1232" s="114">
        <f t="shared" si="78"/>
        <v>7</v>
      </c>
      <c r="B1232" s="142">
        <v>2150106</v>
      </c>
      <c r="C1232" s="143" t="s">
        <v>1010</v>
      </c>
      <c r="D1232" s="143"/>
      <c r="E1232" s="141">
        <f t="shared" si="79"/>
        <v>0</v>
      </c>
      <c r="F1232" s="138">
        <v>0</v>
      </c>
    </row>
    <row r="1233" s="114" customFormat="1" ht="28.05" hidden="1" customHeight="1" spans="1:6">
      <c r="A1233" s="114">
        <f t="shared" si="78"/>
        <v>7</v>
      </c>
      <c r="B1233" s="142">
        <v>2150107</v>
      </c>
      <c r="C1233" s="143" t="s">
        <v>1011</v>
      </c>
      <c r="D1233" s="143"/>
      <c r="E1233" s="141">
        <f t="shared" si="79"/>
        <v>0</v>
      </c>
      <c r="F1233" s="138">
        <v>0</v>
      </c>
    </row>
    <row r="1234" s="114" customFormat="1" ht="28.05" hidden="1" customHeight="1" spans="1:6">
      <c r="A1234" s="114">
        <f t="shared" si="78"/>
        <v>7</v>
      </c>
      <c r="B1234" s="142">
        <v>2150108</v>
      </c>
      <c r="C1234" s="143" t="s">
        <v>1012</v>
      </c>
      <c r="D1234" s="143"/>
      <c r="E1234" s="141">
        <f t="shared" si="79"/>
        <v>0</v>
      </c>
      <c r="F1234" s="138">
        <v>0</v>
      </c>
    </row>
    <row r="1235" s="114" customFormat="1" ht="28.05" hidden="1" customHeight="1" spans="1:6">
      <c r="A1235" s="114">
        <f t="shared" si="78"/>
        <v>7</v>
      </c>
      <c r="B1235" s="142">
        <v>2150199</v>
      </c>
      <c r="C1235" s="143" t="s">
        <v>1013</v>
      </c>
      <c r="D1235" s="143"/>
      <c r="E1235" s="141">
        <f t="shared" si="79"/>
        <v>0</v>
      </c>
      <c r="F1235" s="138">
        <v>0</v>
      </c>
    </row>
    <row r="1236" s="114" customFormat="1" ht="28.05" hidden="1" customHeight="1" spans="1:6">
      <c r="A1236" s="114">
        <f t="shared" si="78"/>
        <v>5</v>
      </c>
      <c r="B1236" s="142">
        <v>21502</v>
      </c>
      <c r="C1236" s="143" t="s">
        <v>1014</v>
      </c>
      <c r="D1236" s="143"/>
      <c r="E1236" s="141">
        <f t="shared" si="79"/>
        <v>0</v>
      </c>
      <c r="F1236" s="145">
        <v>0</v>
      </c>
    </row>
    <row r="1237" s="114" customFormat="1" ht="28.05" hidden="1" customHeight="1" spans="1:6">
      <c r="A1237" s="114">
        <f t="shared" si="78"/>
        <v>7</v>
      </c>
      <c r="B1237" s="142">
        <v>2150201</v>
      </c>
      <c r="C1237" s="143" t="s">
        <v>65</v>
      </c>
      <c r="D1237" s="143"/>
      <c r="E1237" s="141">
        <f t="shared" si="79"/>
        <v>0</v>
      </c>
      <c r="F1237" s="138">
        <v>0</v>
      </c>
    </row>
    <row r="1238" s="114" customFormat="1" ht="28.05" hidden="1" customHeight="1" spans="1:6">
      <c r="A1238" s="114">
        <f t="shared" si="78"/>
        <v>7</v>
      </c>
      <c r="B1238" s="142">
        <v>2150202</v>
      </c>
      <c r="C1238" s="143" t="s">
        <v>66</v>
      </c>
      <c r="D1238" s="143"/>
      <c r="E1238" s="141">
        <f t="shared" si="79"/>
        <v>0</v>
      </c>
      <c r="F1238" s="138">
        <v>0</v>
      </c>
    </row>
    <row r="1239" s="114" customFormat="1" ht="28.05" hidden="1" customHeight="1" spans="1:6">
      <c r="A1239" s="114">
        <f t="shared" si="78"/>
        <v>7</v>
      </c>
      <c r="B1239" s="142">
        <v>2150203</v>
      </c>
      <c r="C1239" s="143" t="s">
        <v>67</v>
      </c>
      <c r="D1239" s="143"/>
      <c r="E1239" s="141">
        <f t="shared" si="79"/>
        <v>0</v>
      </c>
      <c r="F1239" s="138">
        <v>0</v>
      </c>
    </row>
    <row r="1240" s="114" customFormat="1" ht="28.05" hidden="1" customHeight="1" spans="1:6">
      <c r="A1240" s="114">
        <f t="shared" si="78"/>
        <v>7</v>
      </c>
      <c r="B1240" s="142">
        <v>2150204</v>
      </c>
      <c r="C1240" s="143" t="s">
        <v>1015</v>
      </c>
      <c r="D1240" s="143"/>
      <c r="E1240" s="141">
        <f t="shared" si="79"/>
        <v>0</v>
      </c>
      <c r="F1240" s="138">
        <v>0</v>
      </c>
    </row>
    <row r="1241" s="114" customFormat="1" ht="28.05" hidden="1" customHeight="1" spans="1:6">
      <c r="A1241" s="114">
        <f t="shared" si="78"/>
        <v>7</v>
      </c>
      <c r="B1241" s="142">
        <v>2150205</v>
      </c>
      <c r="C1241" s="143" t="s">
        <v>1016</v>
      </c>
      <c r="D1241" s="143"/>
      <c r="E1241" s="141">
        <f t="shared" si="79"/>
        <v>0</v>
      </c>
      <c r="F1241" s="138">
        <v>0</v>
      </c>
    </row>
    <row r="1242" s="114" customFormat="1" ht="28.05" hidden="1" customHeight="1" spans="1:6">
      <c r="A1242" s="114">
        <f t="shared" si="78"/>
        <v>7</v>
      </c>
      <c r="B1242" s="142">
        <v>2150206</v>
      </c>
      <c r="C1242" s="143" t="s">
        <v>1017</v>
      </c>
      <c r="D1242" s="143"/>
      <c r="E1242" s="141">
        <f t="shared" si="79"/>
        <v>0</v>
      </c>
      <c r="F1242" s="138">
        <v>0</v>
      </c>
    </row>
    <row r="1243" s="114" customFormat="1" ht="28.05" hidden="1" customHeight="1" spans="1:6">
      <c r="A1243" s="114">
        <f t="shared" si="78"/>
        <v>7</v>
      </c>
      <c r="B1243" s="142">
        <v>2150207</v>
      </c>
      <c r="C1243" s="143" t="s">
        <v>1018</v>
      </c>
      <c r="D1243" s="143"/>
      <c r="E1243" s="141">
        <f t="shared" si="79"/>
        <v>0</v>
      </c>
      <c r="F1243" s="138">
        <v>0</v>
      </c>
    </row>
    <row r="1244" s="114" customFormat="1" ht="28.05" hidden="1" customHeight="1" spans="1:6">
      <c r="A1244" s="114">
        <f t="shared" si="78"/>
        <v>7</v>
      </c>
      <c r="B1244" s="142">
        <v>2150208</v>
      </c>
      <c r="C1244" s="143" t="s">
        <v>1019</v>
      </c>
      <c r="D1244" s="143"/>
      <c r="E1244" s="141">
        <f t="shared" si="79"/>
        <v>0</v>
      </c>
      <c r="F1244" s="138">
        <v>0</v>
      </c>
    </row>
    <row r="1245" s="114" customFormat="1" ht="28.05" hidden="1" customHeight="1" spans="1:6">
      <c r="A1245" s="114">
        <f t="shared" si="78"/>
        <v>7</v>
      </c>
      <c r="B1245" s="142">
        <v>2150209</v>
      </c>
      <c r="C1245" s="143" t="s">
        <v>1020</v>
      </c>
      <c r="D1245" s="143"/>
      <c r="E1245" s="141">
        <f t="shared" si="79"/>
        <v>0</v>
      </c>
      <c r="F1245" s="138">
        <v>0</v>
      </c>
    </row>
    <row r="1246" s="114" customFormat="1" ht="28.05" hidden="1" customHeight="1" spans="1:6">
      <c r="A1246" s="114">
        <f t="shared" si="78"/>
        <v>7</v>
      </c>
      <c r="B1246" s="142">
        <v>2150210</v>
      </c>
      <c r="C1246" s="143" t="s">
        <v>1021</v>
      </c>
      <c r="D1246" s="143"/>
      <c r="E1246" s="141">
        <f t="shared" si="79"/>
        <v>0</v>
      </c>
      <c r="F1246" s="138">
        <v>0</v>
      </c>
    </row>
    <row r="1247" s="114" customFormat="1" ht="28.05" hidden="1" customHeight="1" spans="1:6">
      <c r="A1247" s="114">
        <f t="shared" si="78"/>
        <v>7</v>
      </c>
      <c r="B1247" s="142">
        <v>2150212</v>
      </c>
      <c r="C1247" s="143" t="s">
        <v>1022</v>
      </c>
      <c r="D1247" s="143"/>
      <c r="E1247" s="141">
        <f t="shared" si="79"/>
        <v>0</v>
      </c>
      <c r="F1247" s="138">
        <v>0</v>
      </c>
    </row>
    <row r="1248" s="114" customFormat="1" ht="28.05" hidden="1" customHeight="1" spans="1:6">
      <c r="A1248" s="114">
        <f t="shared" si="78"/>
        <v>7</v>
      </c>
      <c r="B1248" s="142">
        <v>2150213</v>
      </c>
      <c r="C1248" s="143" t="s">
        <v>1023</v>
      </c>
      <c r="D1248" s="143"/>
      <c r="E1248" s="141">
        <f t="shared" si="79"/>
        <v>0</v>
      </c>
      <c r="F1248" s="138">
        <v>0</v>
      </c>
    </row>
    <row r="1249" s="114" customFormat="1" ht="28.05" hidden="1" customHeight="1" spans="1:6">
      <c r="A1249" s="114">
        <f t="shared" si="78"/>
        <v>7</v>
      </c>
      <c r="B1249" s="142">
        <v>2150214</v>
      </c>
      <c r="C1249" s="143" t="s">
        <v>1024</v>
      </c>
      <c r="D1249" s="143"/>
      <c r="E1249" s="141">
        <f t="shared" si="79"/>
        <v>0</v>
      </c>
      <c r="F1249" s="138">
        <v>0</v>
      </c>
    </row>
    <row r="1250" s="114" customFormat="1" ht="28.05" hidden="1" customHeight="1" spans="1:6">
      <c r="A1250" s="114">
        <f t="shared" si="78"/>
        <v>7</v>
      </c>
      <c r="B1250" s="142">
        <v>2150215</v>
      </c>
      <c r="C1250" s="143" t="s">
        <v>1025</v>
      </c>
      <c r="D1250" s="143"/>
      <c r="E1250" s="141">
        <f t="shared" si="79"/>
        <v>0</v>
      </c>
      <c r="F1250" s="138">
        <v>0</v>
      </c>
    </row>
    <row r="1251" s="114" customFormat="1" ht="28.05" hidden="1" customHeight="1" spans="1:6">
      <c r="A1251" s="114">
        <f t="shared" si="78"/>
        <v>7</v>
      </c>
      <c r="B1251" s="142">
        <v>2150299</v>
      </c>
      <c r="C1251" s="143" t="s">
        <v>1026</v>
      </c>
      <c r="D1251" s="143"/>
      <c r="E1251" s="141">
        <f t="shared" si="79"/>
        <v>0</v>
      </c>
      <c r="F1251" s="138">
        <v>0</v>
      </c>
    </row>
    <row r="1252" s="114" customFormat="1" ht="28.05" hidden="1" customHeight="1" spans="1:6">
      <c r="A1252" s="114">
        <f t="shared" si="78"/>
        <v>5</v>
      </c>
      <c r="B1252" s="142">
        <v>21503</v>
      </c>
      <c r="C1252" s="143" t="s">
        <v>1027</v>
      </c>
      <c r="D1252" s="143"/>
      <c r="E1252" s="141">
        <f t="shared" si="79"/>
        <v>0</v>
      </c>
      <c r="F1252" s="145">
        <v>0</v>
      </c>
    </row>
    <row r="1253" s="114" customFormat="1" ht="28.05" hidden="1" customHeight="1" spans="1:6">
      <c r="A1253" s="114">
        <f t="shared" si="78"/>
        <v>7</v>
      </c>
      <c r="B1253" s="142">
        <v>2150301</v>
      </c>
      <c r="C1253" s="143" t="s">
        <v>65</v>
      </c>
      <c r="D1253" s="143"/>
      <c r="E1253" s="141">
        <f t="shared" si="79"/>
        <v>0</v>
      </c>
      <c r="F1253" s="138">
        <v>0</v>
      </c>
    </row>
    <row r="1254" s="114" customFormat="1" ht="28.05" hidden="1" customHeight="1" spans="1:6">
      <c r="A1254" s="114">
        <f t="shared" si="78"/>
        <v>7</v>
      </c>
      <c r="B1254" s="142">
        <v>2150302</v>
      </c>
      <c r="C1254" s="143" t="s">
        <v>66</v>
      </c>
      <c r="D1254" s="143"/>
      <c r="E1254" s="141">
        <f t="shared" si="79"/>
        <v>0</v>
      </c>
      <c r="F1254" s="138">
        <v>0</v>
      </c>
    </row>
    <row r="1255" s="114" customFormat="1" ht="28.05" hidden="1" customHeight="1" spans="1:6">
      <c r="A1255" s="114">
        <f t="shared" si="78"/>
        <v>7</v>
      </c>
      <c r="B1255" s="142">
        <v>2150303</v>
      </c>
      <c r="C1255" s="143" t="s">
        <v>67</v>
      </c>
      <c r="D1255" s="143"/>
      <c r="E1255" s="141">
        <f t="shared" si="79"/>
        <v>0</v>
      </c>
      <c r="F1255" s="138">
        <v>0</v>
      </c>
    </row>
    <row r="1256" s="114" customFormat="1" ht="28.05" hidden="1" customHeight="1" spans="1:6">
      <c r="A1256" s="114">
        <f t="shared" si="78"/>
        <v>7</v>
      </c>
      <c r="B1256" s="142">
        <v>2150399</v>
      </c>
      <c r="C1256" s="143" t="s">
        <v>1028</v>
      </c>
      <c r="D1256" s="143"/>
      <c r="E1256" s="141">
        <f t="shared" si="79"/>
        <v>0</v>
      </c>
      <c r="F1256" s="138">
        <v>0</v>
      </c>
    </row>
    <row r="1257" s="114" customFormat="1" ht="28.05" hidden="1" customHeight="1" spans="1:6">
      <c r="A1257" s="114">
        <f t="shared" si="78"/>
        <v>5</v>
      </c>
      <c r="B1257" s="142">
        <v>21505</v>
      </c>
      <c r="C1257" s="143" t="s">
        <v>1029</v>
      </c>
      <c r="D1257" s="143"/>
      <c r="E1257" s="141">
        <f t="shared" si="79"/>
        <v>0</v>
      </c>
      <c r="F1257" s="145">
        <v>0</v>
      </c>
    </row>
    <row r="1258" s="114" customFormat="1" ht="28.05" hidden="1" customHeight="1" spans="1:6">
      <c r="A1258" s="114">
        <f t="shared" si="78"/>
        <v>7</v>
      </c>
      <c r="B1258" s="142">
        <v>2150501</v>
      </c>
      <c r="C1258" s="143" t="s">
        <v>65</v>
      </c>
      <c r="D1258" s="143"/>
      <c r="E1258" s="141">
        <f t="shared" si="79"/>
        <v>0</v>
      </c>
      <c r="F1258" s="138">
        <v>0</v>
      </c>
    </row>
    <row r="1259" s="114" customFormat="1" ht="28.05" hidden="1" customHeight="1" spans="1:6">
      <c r="A1259" s="114">
        <f t="shared" si="78"/>
        <v>7</v>
      </c>
      <c r="B1259" s="142">
        <v>2150502</v>
      </c>
      <c r="C1259" s="143" t="s">
        <v>66</v>
      </c>
      <c r="D1259" s="143"/>
      <c r="E1259" s="141">
        <f t="shared" si="79"/>
        <v>0</v>
      </c>
      <c r="F1259" s="138">
        <v>0</v>
      </c>
    </row>
    <row r="1260" s="114" customFormat="1" ht="28.05" hidden="1" customHeight="1" spans="1:6">
      <c r="A1260" s="114">
        <f t="shared" si="78"/>
        <v>7</v>
      </c>
      <c r="B1260" s="142">
        <v>2150503</v>
      </c>
      <c r="C1260" s="143" t="s">
        <v>67</v>
      </c>
      <c r="D1260" s="143"/>
      <c r="E1260" s="141">
        <f t="shared" si="79"/>
        <v>0</v>
      </c>
      <c r="F1260" s="138">
        <v>0</v>
      </c>
    </row>
    <row r="1261" s="114" customFormat="1" ht="28.05" hidden="1" customHeight="1" spans="1:6">
      <c r="A1261" s="114">
        <f t="shared" si="78"/>
        <v>7</v>
      </c>
      <c r="B1261" s="142">
        <v>2150505</v>
      </c>
      <c r="C1261" s="143" t="s">
        <v>1030</v>
      </c>
      <c r="D1261" s="143"/>
      <c r="E1261" s="141">
        <f t="shared" si="79"/>
        <v>0</v>
      </c>
      <c r="F1261" s="138">
        <v>0</v>
      </c>
    </row>
    <row r="1262" s="114" customFormat="1" ht="28.05" hidden="1" customHeight="1" spans="1:6">
      <c r="A1262" s="114">
        <f t="shared" si="78"/>
        <v>7</v>
      </c>
      <c r="B1262" s="142">
        <v>2150507</v>
      </c>
      <c r="C1262" s="143" t="s">
        <v>1031</v>
      </c>
      <c r="D1262" s="143"/>
      <c r="E1262" s="141">
        <f t="shared" si="79"/>
        <v>0</v>
      </c>
      <c r="F1262" s="138">
        <v>0</v>
      </c>
    </row>
    <row r="1263" s="114" customFormat="1" ht="28.05" hidden="1" customHeight="1" spans="1:6">
      <c r="A1263" s="114">
        <f t="shared" si="78"/>
        <v>7</v>
      </c>
      <c r="B1263" s="142">
        <v>2150508</v>
      </c>
      <c r="C1263" s="143" t="s">
        <v>1032</v>
      </c>
      <c r="D1263" s="143"/>
      <c r="E1263" s="141">
        <f t="shared" si="79"/>
        <v>0</v>
      </c>
      <c r="F1263" s="138">
        <v>0</v>
      </c>
    </row>
    <row r="1264" s="114" customFormat="1" ht="28.05" hidden="1" customHeight="1" spans="1:6">
      <c r="A1264" s="114">
        <f t="shared" si="78"/>
        <v>7</v>
      </c>
      <c r="B1264" s="142">
        <v>2150516</v>
      </c>
      <c r="C1264" s="143" t="s">
        <v>1033</v>
      </c>
      <c r="D1264" s="143"/>
      <c r="E1264" s="141">
        <f t="shared" si="79"/>
        <v>0</v>
      </c>
      <c r="F1264" s="138">
        <v>0</v>
      </c>
    </row>
    <row r="1265" s="114" customFormat="1" ht="28.05" hidden="1" customHeight="1" spans="1:6">
      <c r="A1265" s="114">
        <f t="shared" si="78"/>
        <v>7</v>
      </c>
      <c r="B1265" s="142">
        <v>2150517</v>
      </c>
      <c r="C1265" s="143" t="s">
        <v>1034</v>
      </c>
      <c r="D1265" s="143"/>
      <c r="E1265" s="141">
        <f t="shared" si="79"/>
        <v>0</v>
      </c>
      <c r="F1265" s="138">
        <v>0</v>
      </c>
    </row>
    <row r="1266" s="114" customFormat="1" ht="28.05" hidden="1" customHeight="1" spans="1:6">
      <c r="A1266" s="114">
        <f t="shared" si="78"/>
        <v>7</v>
      </c>
      <c r="B1266" s="142">
        <v>2150550</v>
      </c>
      <c r="C1266" s="143" t="s">
        <v>74</v>
      </c>
      <c r="D1266" s="143"/>
      <c r="E1266" s="141">
        <f t="shared" si="79"/>
        <v>0</v>
      </c>
      <c r="F1266" s="138">
        <v>0</v>
      </c>
    </row>
    <row r="1267" s="114" customFormat="1" ht="28.05" hidden="1" customHeight="1" spans="1:6">
      <c r="A1267" s="114">
        <f t="shared" si="78"/>
        <v>7</v>
      </c>
      <c r="B1267" s="142">
        <v>2150599</v>
      </c>
      <c r="C1267" s="143" t="s">
        <v>1035</v>
      </c>
      <c r="D1267" s="143"/>
      <c r="E1267" s="141">
        <f t="shared" si="79"/>
        <v>0</v>
      </c>
      <c r="F1267" s="138">
        <v>0</v>
      </c>
    </row>
    <row r="1268" s="114" customFormat="1" ht="28.05" hidden="1" customHeight="1" spans="1:6">
      <c r="A1268" s="114">
        <f t="shared" si="78"/>
        <v>5</v>
      </c>
      <c r="B1268" s="142">
        <v>21507</v>
      </c>
      <c r="C1268" s="143" t="s">
        <v>1036</v>
      </c>
      <c r="D1268" s="143"/>
      <c r="E1268" s="141">
        <f t="shared" si="79"/>
        <v>0</v>
      </c>
      <c r="F1268" s="145">
        <v>0</v>
      </c>
    </row>
    <row r="1269" s="114" customFormat="1" ht="28.05" hidden="1" customHeight="1" spans="1:6">
      <c r="A1269" s="114">
        <f t="shared" si="78"/>
        <v>7</v>
      </c>
      <c r="B1269" s="142">
        <v>2150701</v>
      </c>
      <c r="C1269" s="143" t="s">
        <v>65</v>
      </c>
      <c r="D1269" s="143"/>
      <c r="E1269" s="141">
        <f t="shared" si="79"/>
        <v>0</v>
      </c>
      <c r="F1269" s="138">
        <v>0</v>
      </c>
    </row>
    <row r="1270" s="114" customFormat="1" ht="28.05" hidden="1" customHeight="1" spans="1:6">
      <c r="A1270" s="114">
        <f t="shared" si="78"/>
        <v>7</v>
      </c>
      <c r="B1270" s="142">
        <v>2150702</v>
      </c>
      <c r="C1270" s="143" t="s">
        <v>66</v>
      </c>
      <c r="D1270" s="143"/>
      <c r="E1270" s="141">
        <f t="shared" si="79"/>
        <v>0</v>
      </c>
      <c r="F1270" s="138">
        <v>0</v>
      </c>
    </row>
    <row r="1271" s="114" customFormat="1" ht="28.05" hidden="1" customHeight="1" spans="1:6">
      <c r="A1271" s="114">
        <f t="shared" si="78"/>
        <v>7</v>
      </c>
      <c r="B1271" s="142">
        <v>2150703</v>
      </c>
      <c r="C1271" s="143" t="s">
        <v>67</v>
      </c>
      <c r="D1271" s="143"/>
      <c r="E1271" s="141">
        <f t="shared" si="79"/>
        <v>0</v>
      </c>
      <c r="F1271" s="138">
        <v>0</v>
      </c>
    </row>
    <row r="1272" s="114" customFormat="1" ht="28.05" hidden="1" customHeight="1" spans="1:6">
      <c r="A1272" s="114">
        <f t="shared" si="78"/>
        <v>7</v>
      </c>
      <c r="B1272" s="142">
        <v>2150704</v>
      </c>
      <c r="C1272" s="143" t="s">
        <v>1037</v>
      </c>
      <c r="D1272" s="143"/>
      <c r="E1272" s="141">
        <f t="shared" si="79"/>
        <v>0</v>
      </c>
      <c r="F1272" s="138">
        <v>0</v>
      </c>
    </row>
    <row r="1273" s="114" customFormat="1" ht="28.05" hidden="1" customHeight="1" spans="1:6">
      <c r="A1273" s="114">
        <f t="shared" si="78"/>
        <v>7</v>
      </c>
      <c r="B1273" s="142">
        <v>2150705</v>
      </c>
      <c r="C1273" s="143" t="s">
        <v>1038</v>
      </c>
      <c r="D1273" s="143"/>
      <c r="E1273" s="141">
        <f t="shared" si="79"/>
        <v>0</v>
      </c>
      <c r="F1273" s="138">
        <v>0</v>
      </c>
    </row>
    <row r="1274" s="114" customFormat="1" ht="28.05" hidden="1" customHeight="1" spans="1:6">
      <c r="A1274" s="114">
        <f t="shared" ref="A1274:A1337" si="80">LEN(B1274)</f>
        <v>7</v>
      </c>
      <c r="B1274" s="142">
        <v>2150799</v>
      </c>
      <c r="C1274" s="143" t="s">
        <v>1039</v>
      </c>
      <c r="D1274" s="143"/>
      <c r="E1274" s="141">
        <f t="shared" si="79"/>
        <v>0</v>
      </c>
      <c r="F1274" s="138">
        <v>0</v>
      </c>
    </row>
    <row r="1275" s="114" customFormat="1" ht="28.05" hidden="1" customHeight="1" spans="1:6">
      <c r="A1275" s="114">
        <f t="shared" si="80"/>
        <v>5</v>
      </c>
      <c r="B1275" s="142">
        <v>21508</v>
      </c>
      <c r="C1275" s="143" t="s">
        <v>1040</v>
      </c>
      <c r="D1275" s="143"/>
      <c r="E1275" s="141">
        <f t="shared" si="79"/>
        <v>0</v>
      </c>
      <c r="F1275" s="145">
        <v>0</v>
      </c>
    </row>
    <row r="1276" s="114" customFormat="1" ht="28.05" hidden="1" customHeight="1" spans="1:6">
      <c r="A1276" s="114">
        <f t="shared" si="80"/>
        <v>7</v>
      </c>
      <c r="B1276" s="142">
        <v>2150801</v>
      </c>
      <c r="C1276" s="143" t="s">
        <v>65</v>
      </c>
      <c r="D1276" s="143"/>
      <c r="E1276" s="141">
        <f t="shared" si="79"/>
        <v>0</v>
      </c>
      <c r="F1276" s="138">
        <v>0</v>
      </c>
    </row>
    <row r="1277" s="114" customFormat="1" ht="28.05" hidden="1" customHeight="1" spans="1:6">
      <c r="A1277" s="114">
        <f t="shared" si="80"/>
        <v>7</v>
      </c>
      <c r="B1277" s="142">
        <v>2150802</v>
      </c>
      <c r="C1277" s="143" t="s">
        <v>66</v>
      </c>
      <c r="D1277" s="143"/>
      <c r="E1277" s="141">
        <f t="shared" si="79"/>
        <v>0</v>
      </c>
      <c r="F1277" s="138">
        <v>0</v>
      </c>
    </row>
    <row r="1278" s="114" customFormat="1" ht="28.05" hidden="1" customHeight="1" spans="1:6">
      <c r="A1278" s="114">
        <f t="shared" si="80"/>
        <v>7</v>
      </c>
      <c r="B1278" s="142">
        <v>2150803</v>
      </c>
      <c r="C1278" s="143" t="s">
        <v>67</v>
      </c>
      <c r="D1278" s="143"/>
      <c r="E1278" s="141">
        <f t="shared" si="79"/>
        <v>0</v>
      </c>
      <c r="F1278" s="138">
        <v>0</v>
      </c>
    </row>
    <row r="1279" s="114" customFormat="1" ht="28.05" hidden="1" customHeight="1" spans="1:6">
      <c r="A1279" s="114">
        <f t="shared" si="80"/>
        <v>7</v>
      </c>
      <c r="B1279" s="142">
        <v>2150804</v>
      </c>
      <c r="C1279" s="143" t="s">
        <v>1041</v>
      </c>
      <c r="D1279" s="143"/>
      <c r="E1279" s="141">
        <f t="shared" si="79"/>
        <v>0</v>
      </c>
      <c r="F1279" s="138">
        <v>0</v>
      </c>
    </row>
    <row r="1280" s="114" customFormat="1" ht="28.05" hidden="1" customHeight="1" spans="1:6">
      <c r="A1280" s="114">
        <f t="shared" si="80"/>
        <v>7</v>
      </c>
      <c r="B1280" s="142">
        <v>2150805</v>
      </c>
      <c r="C1280" s="143" t="s">
        <v>1042</v>
      </c>
      <c r="D1280" s="143"/>
      <c r="E1280" s="141">
        <f t="shared" si="79"/>
        <v>0</v>
      </c>
      <c r="F1280" s="138">
        <v>0</v>
      </c>
    </row>
    <row r="1281" s="114" customFormat="1" ht="28.05" hidden="1" customHeight="1" spans="1:6">
      <c r="A1281" s="114">
        <f t="shared" si="80"/>
        <v>7</v>
      </c>
      <c r="B1281" s="142">
        <v>2150806</v>
      </c>
      <c r="C1281" s="143" t="s">
        <v>1043</v>
      </c>
      <c r="D1281" s="143"/>
      <c r="E1281" s="141">
        <f t="shared" si="79"/>
        <v>0</v>
      </c>
      <c r="F1281" s="138">
        <v>0</v>
      </c>
    </row>
    <row r="1282" s="114" customFormat="1" ht="28.05" hidden="1" customHeight="1" spans="1:6">
      <c r="A1282" s="114">
        <f t="shared" si="80"/>
        <v>7</v>
      </c>
      <c r="B1282" s="142">
        <v>2150899</v>
      </c>
      <c r="C1282" s="143" t="s">
        <v>1044</v>
      </c>
      <c r="D1282" s="143"/>
      <c r="E1282" s="141">
        <f t="shared" si="79"/>
        <v>0</v>
      </c>
      <c r="F1282" s="138">
        <v>0</v>
      </c>
    </row>
    <row r="1283" s="114" customFormat="1" ht="28.05" hidden="1" customHeight="1" spans="1:6">
      <c r="A1283" s="114">
        <f t="shared" si="80"/>
        <v>5</v>
      </c>
      <c r="B1283" s="142">
        <v>21562</v>
      </c>
      <c r="C1283" s="143" t="s">
        <v>1045</v>
      </c>
      <c r="D1283" s="143"/>
      <c r="E1283" s="141">
        <f t="shared" si="79"/>
        <v>0</v>
      </c>
      <c r="F1283" s="145">
        <v>0</v>
      </c>
    </row>
    <row r="1284" s="114" customFormat="1" ht="28.05" hidden="1" customHeight="1" spans="1:6">
      <c r="A1284" s="114">
        <f t="shared" si="80"/>
        <v>7</v>
      </c>
      <c r="B1284" s="142">
        <v>2156201</v>
      </c>
      <c r="C1284" s="143" t="s">
        <v>1046</v>
      </c>
      <c r="D1284" s="143"/>
      <c r="E1284" s="141">
        <f t="shared" si="79"/>
        <v>0</v>
      </c>
      <c r="F1284" s="138">
        <v>0</v>
      </c>
    </row>
    <row r="1285" s="114" customFormat="1" ht="28.05" hidden="1" customHeight="1" spans="1:6">
      <c r="A1285" s="114">
        <f t="shared" si="80"/>
        <v>7</v>
      </c>
      <c r="B1285" s="142">
        <v>2156202</v>
      </c>
      <c r="C1285" s="143" t="s">
        <v>1047</v>
      </c>
      <c r="D1285" s="143"/>
      <c r="E1285" s="141">
        <f t="shared" si="79"/>
        <v>0</v>
      </c>
      <c r="F1285" s="138">
        <v>0</v>
      </c>
    </row>
    <row r="1286" s="114" customFormat="1" ht="28.05" hidden="1" customHeight="1" spans="1:6">
      <c r="A1286" s="114">
        <f t="shared" si="80"/>
        <v>7</v>
      </c>
      <c r="B1286" s="142">
        <v>2156299</v>
      </c>
      <c r="C1286" s="143" t="s">
        <v>1048</v>
      </c>
      <c r="D1286" s="143"/>
      <c r="E1286" s="141">
        <f t="shared" si="79"/>
        <v>0</v>
      </c>
      <c r="F1286" s="138">
        <v>0</v>
      </c>
    </row>
    <row r="1287" s="114" customFormat="1" ht="28.05" hidden="1" customHeight="1" spans="1:6">
      <c r="A1287" s="114">
        <f t="shared" si="80"/>
        <v>5</v>
      </c>
      <c r="B1287" s="142">
        <v>21599</v>
      </c>
      <c r="C1287" s="143" t="s">
        <v>1049</v>
      </c>
      <c r="D1287" s="143"/>
      <c r="E1287" s="141">
        <f t="shared" si="79"/>
        <v>0</v>
      </c>
      <c r="F1287" s="145">
        <v>0</v>
      </c>
    </row>
    <row r="1288" s="114" customFormat="1" ht="28.05" hidden="1" customHeight="1" spans="1:6">
      <c r="A1288" s="114">
        <f t="shared" si="80"/>
        <v>7</v>
      </c>
      <c r="B1288" s="142">
        <v>2159901</v>
      </c>
      <c r="C1288" s="143" t="s">
        <v>1050</v>
      </c>
      <c r="D1288" s="143"/>
      <c r="E1288" s="141">
        <f t="shared" ref="E1288:E1351" si="81">F1288/10000</f>
        <v>0</v>
      </c>
      <c r="F1288" s="138">
        <v>0</v>
      </c>
    </row>
    <row r="1289" s="114" customFormat="1" ht="28.05" hidden="1" customHeight="1" spans="1:6">
      <c r="A1289" s="114">
        <f t="shared" si="80"/>
        <v>7</v>
      </c>
      <c r="B1289" s="142">
        <v>2159904</v>
      </c>
      <c r="C1289" s="143" t="s">
        <v>1051</v>
      </c>
      <c r="D1289" s="143"/>
      <c r="E1289" s="141">
        <f t="shared" si="81"/>
        <v>0</v>
      </c>
      <c r="F1289" s="138">
        <v>0</v>
      </c>
    </row>
    <row r="1290" s="114" customFormat="1" ht="28.05" hidden="1" customHeight="1" spans="1:6">
      <c r="A1290" s="114">
        <f t="shared" si="80"/>
        <v>7</v>
      </c>
      <c r="B1290" s="142">
        <v>2159905</v>
      </c>
      <c r="C1290" s="143" t="s">
        <v>1052</v>
      </c>
      <c r="D1290" s="143"/>
      <c r="E1290" s="141">
        <f t="shared" si="81"/>
        <v>0</v>
      </c>
      <c r="F1290" s="138">
        <v>0</v>
      </c>
    </row>
    <row r="1291" s="114" customFormat="1" ht="28.05" hidden="1" customHeight="1" spans="1:6">
      <c r="A1291" s="114">
        <f t="shared" si="80"/>
        <v>7</v>
      </c>
      <c r="B1291" s="142">
        <v>2159906</v>
      </c>
      <c r="C1291" s="143" t="s">
        <v>1053</v>
      </c>
      <c r="D1291" s="143"/>
      <c r="E1291" s="141">
        <f t="shared" si="81"/>
        <v>0</v>
      </c>
      <c r="F1291" s="138">
        <v>0</v>
      </c>
    </row>
    <row r="1292" s="114" customFormat="1" ht="28.05" hidden="1" customHeight="1" spans="1:6">
      <c r="A1292" s="114">
        <f t="shared" si="80"/>
        <v>7</v>
      </c>
      <c r="B1292" s="142">
        <v>2159999</v>
      </c>
      <c r="C1292" s="143" t="s">
        <v>1054</v>
      </c>
      <c r="D1292" s="143"/>
      <c r="E1292" s="141">
        <f t="shared" si="81"/>
        <v>0</v>
      </c>
      <c r="F1292" s="138">
        <v>0</v>
      </c>
    </row>
    <row r="1293" s="114" customFormat="1" ht="28.05" hidden="1" customHeight="1" spans="1:6">
      <c r="A1293" s="114">
        <f t="shared" si="80"/>
        <v>3</v>
      </c>
      <c r="B1293" s="139">
        <v>216</v>
      </c>
      <c r="C1293" s="140" t="s">
        <v>1055</v>
      </c>
      <c r="D1293" s="140"/>
      <c r="E1293" s="141">
        <f t="shared" si="81"/>
        <v>0</v>
      </c>
      <c r="F1293" s="138">
        <v>0</v>
      </c>
    </row>
    <row r="1294" s="114" customFormat="1" ht="28.05" hidden="1" customHeight="1" spans="1:6">
      <c r="A1294" s="114">
        <f t="shared" si="80"/>
        <v>5</v>
      </c>
      <c r="B1294" s="142">
        <v>21602</v>
      </c>
      <c r="C1294" s="143" t="s">
        <v>1056</v>
      </c>
      <c r="D1294" s="143"/>
      <c r="E1294" s="141">
        <f t="shared" si="81"/>
        <v>0</v>
      </c>
      <c r="F1294" s="145">
        <v>0</v>
      </c>
    </row>
    <row r="1295" s="114" customFormat="1" ht="28.05" hidden="1" customHeight="1" spans="1:6">
      <c r="A1295" s="114">
        <f t="shared" si="80"/>
        <v>7</v>
      </c>
      <c r="B1295" s="142">
        <v>2160201</v>
      </c>
      <c r="C1295" s="143" t="s">
        <v>65</v>
      </c>
      <c r="D1295" s="143"/>
      <c r="E1295" s="141">
        <f t="shared" si="81"/>
        <v>0</v>
      </c>
      <c r="F1295" s="138">
        <v>0</v>
      </c>
    </row>
    <row r="1296" s="114" customFormat="1" ht="28.05" hidden="1" customHeight="1" spans="1:6">
      <c r="A1296" s="114">
        <f t="shared" si="80"/>
        <v>7</v>
      </c>
      <c r="B1296" s="142">
        <v>2160202</v>
      </c>
      <c r="C1296" s="143" t="s">
        <v>66</v>
      </c>
      <c r="D1296" s="143"/>
      <c r="E1296" s="141">
        <f t="shared" si="81"/>
        <v>0</v>
      </c>
      <c r="F1296" s="138">
        <v>0</v>
      </c>
    </row>
    <row r="1297" s="114" customFormat="1" ht="28.05" hidden="1" customHeight="1" spans="1:6">
      <c r="A1297" s="114">
        <f t="shared" si="80"/>
        <v>7</v>
      </c>
      <c r="B1297" s="142">
        <v>2160203</v>
      </c>
      <c r="C1297" s="143" t="s">
        <v>67</v>
      </c>
      <c r="D1297" s="143"/>
      <c r="E1297" s="141">
        <f t="shared" si="81"/>
        <v>0</v>
      </c>
      <c r="F1297" s="138">
        <v>0</v>
      </c>
    </row>
    <row r="1298" s="114" customFormat="1" ht="28.05" hidden="1" customHeight="1" spans="1:6">
      <c r="A1298" s="114">
        <f t="shared" si="80"/>
        <v>7</v>
      </c>
      <c r="B1298" s="142">
        <v>2160216</v>
      </c>
      <c r="C1298" s="143" t="s">
        <v>1057</v>
      </c>
      <c r="D1298" s="143"/>
      <c r="E1298" s="141">
        <f t="shared" si="81"/>
        <v>0</v>
      </c>
      <c r="F1298" s="138">
        <v>0</v>
      </c>
    </row>
    <row r="1299" s="114" customFormat="1" ht="28.05" hidden="1" customHeight="1" spans="1:6">
      <c r="A1299" s="114">
        <f t="shared" si="80"/>
        <v>7</v>
      </c>
      <c r="B1299" s="142">
        <v>2160217</v>
      </c>
      <c r="C1299" s="143" t="s">
        <v>1058</v>
      </c>
      <c r="D1299" s="143"/>
      <c r="E1299" s="141">
        <f t="shared" si="81"/>
        <v>0</v>
      </c>
      <c r="F1299" s="138">
        <v>0</v>
      </c>
    </row>
    <row r="1300" s="114" customFormat="1" ht="28.05" hidden="1" customHeight="1" spans="1:6">
      <c r="A1300" s="114">
        <f t="shared" si="80"/>
        <v>7</v>
      </c>
      <c r="B1300" s="142">
        <v>2160218</v>
      </c>
      <c r="C1300" s="143" t="s">
        <v>1059</v>
      </c>
      <c r="D1300" s="143"/>
      <c r="E1300" s="141">
        <f t="shared" si="81"/>
        <v>0</v>
      </c>
      <c r="F1300" s="138">
        <v>0</v>
      </c>
    </row>
    <row r="1301" s="114" customFormat="1" ht="28.05" hidden="1" customHeight="1" spans="1:6">
      <c r="A1301" s="114">
        <f t="shared" si="80"/>
        <v>7</v>
      </c>
      <c r="B1301" s="142">
        <v>2160219</v>
      </c>
      <c r="C1301" s="143" t="s">
        <v>1060</v>
      </c>
      <c r="D1301" s="143"/>
      <c r="E1301" s="141">
        <f t="shared" si="81"/>
        <v>0</v>
      </c>
      <c r="F1301" s="138">
        <v>0</v>
      </c>
    </row>
    <row r="1302" s="114" customFormat="1" ht="28.05" hidden="1" customHeight="1" spans="1:6">
      <c r="A1302" s="114">
        <f t="shared" si="80"/>
        <v>7</v>
      </c>
      <c r="B1302" s="142">
        <v>2160250</v>
      </c>
      <c r="C1302" s="143" t="s">
        <v>74</v>
      </c>
      <c r="D1302" s="143"/>
      <c r="E1302" s="141">
        <f t="shared" si="81"/>
        <v>0</v>
      </c>
      <c r="F1302" s="138">
        <v>0</v>
      </c>
    </row>
    <row r="1303" s="114" customFormat="1" ht="28.05" hidden="1" customHeight="1" spans="1:6">
      <c r="A1303" s="114">
        <f t="shared" si="80"/>
        <v>7</v>
      </c>
      <c r="B1303" s="142">
        <v>2160299</v>
      </c>
      <c r="C1303" s="143" t="s">
        <v>1061</v>
      </c>
      <c r="D1303" s="143"/>
      <c r="E1303" s="141">
        <f t="shared" si="81"/>
        <v>0</v>
      </c>
      <c r="F1303" s="138">
        <v>0</v>
      </c>
    </row>
    <row r="1304" s="114" customFormat="1" ht="28.05" hidden="1" customHeight="1" spans="1:6">
      <c r="A1304" s="114">
        <f t="shared" si="80"/>
        <v>5</v>
      </c>
      <c r="B1304" s="142">
        <v>21606</v>
      </c>
      <c r="C1304" s="143" t="s">
        <v>1062</v>
      </c>
      <c r="D1304" s="143"/>
      <c r="E1304" s="141">
        <f t="shared" si="81"/>
        <v>0</v>
      </c>
      <c r="F1304" s="145">
        <v>0</v>
      </c>
    </row>
    <row r="1305" s="114" customFormat="1" ht="28.05" hidden="1" customHeight="1" spans="1:6">
      <c r="A1305" s="114">
        <f t="shared" si="80"/>
        <v>7</v>
      </c>
      <c r="B1305" s="142">
        <v>2160601</v>
      </c>
      <c r="C1305" s="143" t="s">
        <v>65</v>
      </c>
      <c r="D1305" s="143"/>
      <c r="E1305" s="141">
        <f t="shared" si="81"/>
        <v>0</v>
      </c>
      <c r="F1305" s="138">
        <v>0</v>
      </c>
    </row>
    <row r="1306" s="114" customFormat="1" ht="28.05" hidden="1" customHeight="1" spans="1:6">
      <c r="A1306" s="114">
        <f t="shared" si="80"/>
        <v>7</v>
      </c>
      <c r="B1306" s="142">
        <v>2160602</v>
      </c>
      <c r="C1306" s="143" t="s">
        <v>66</v>
      </c>
      <c r="D1306" s="143"/>
      <c r="E1306" s="141">
        <f t="shared" si="81"/>
        <v>0</v>
      </c>
      <c r="F1306" s="138">
        <v>0</v>
      </c>
    </row>
    <row r="1307" s="114" customFormat="1" ht="28.05" hidden="1" customHeight="1" spans="1:6">
      <c r="A1307" s="114">
        <f t="shared" si="80"/>
        <v>7</v>
      </c>
      <c r="B1307" s="142">
        <v>2160603</v>
      </c>
      <c r="C1307" s="143" t="s">
        <v>67</v>
      </c>
      <c r="D1307" s="143"/>
      <c r="E1307" s="141">
        <f t="shared" si="81"/>
        <v>0</v>
      </c>
      <c r="F1307" s="138">
        <v>0</v>
      </c>
    </row>
    <row r="1308" s="114" customFormat="1" ht="28.05" hidden="1" customHeight="1" spans="1:6">
      <c r="A1308" s="114">
        <f t="shared" si="80"/>
        <v>7</v>
      </c>
      <c r="B1308" s="142">
        <v>2160607</v>
      </c>
      <c r="C1308" s="143" t="s">
        <v>1063</v>
      </c>
      <c r="D1308" s="143"/>
      <c r="E1308" s="141">
        <f t="shared" si="81"/>
        <v>0</v>
      </c>
      <c r="F1308" s="138">
        <v>0</v>
      </c>
    </row>
    <row r="1309" s="114" customFormat="1" ht="28.05" hidden="1" customHeight="1" spans="1:6">
      <c r="A1309" s="114">
        <f t="shared" si="80"/>
        <v>7</v>
      </c>
      <c r="B1309" s="142">
        <v>2160699</v>
      </c>
      <c r="C1309" s="143" t="s">
        <v>1064</v>
      </c>
      <c r="D1309" s="143"/>
      <c r="E1309" s="141">
        <f t="shared" si="81"/>
        <v>0</v>
      </c>
      <c r="F1309" s="138">
        <v>0</v>
      </c>
    </row>
    <row r="1310" s="114" customFormat="1" ht="28.05" hidden="1" customHeight="1" spans="1:6">
      <c r="A1310" s="114">
        <f t="shared" si="80"/>
        <v>5</v>
      </c>
      <c r="B1310" s="142">
        <v>21699</v>
      </c>
      <c r="C1310" s="143" t="s">
        <v>1065</v>
      </c>
      <c r="D1310" s="143"/>
      <c r="E1310" s="141">
        <f t="shared" si="81"/>
        <v>0</v>
      </c>
      <c r="F1310" s="145">
        <v>0</v>
      </c>
    </row>
    <row r="1311" s="114" customFormat="1" ht="28.05" hidden="1" customHeight="1" spans="1:6">
      <c r="A1311" s="114">
        <f t="shared" si="80"/>
        <v>7</v>
      </c>
      <c r="B1311" s="142">
        <v>2169901</v>
      </c>
      <c r="C1311" s="143" t="s">
        <v>1066</v>
      </c>
      <c r="D1311" s="143"/>
      <c r="E1311" s="141">
        <f t="shared" si="81"/>
        <v>0</v>
      </c>
      <c r="F1311" s="138">
        <v>0</v>
      </c>
    </row>
    <row r="1312" s="114" customFormat="1" ht="28.05" hidden="1" customHeight="1" spans="1:6">
      <c r="A1312" s="114">
        <f t="shared" si="80"/>
        <v>7</v>
      </c>
      <c r="B1312" s="142">
        <v>2169999</v>
      </c>
      <c r="C1312" s="143" t="s">
        <v>1067</v>
      </c>
      <c r="D1312" s="143"/>
      <c r="E1312" s="141">
        <f t="shared" si="81"/>
        <v>0</v>
      </c>
      <c r="F1312" s="138">
        <v>0</v>
      </c>
    </row>
    <row r="1313" s="114" customFormat="1" ht="28.05" hidden="1" customHeight="1" spans="1:6">
      <c r="A1313" s="114">
        <f t="shared" si="80"/>
        <v>3</v>
      </c>
      <c r="B1313" s="139">
        <v>217</v>
      </c>
      <c r="C1313" s="140" t="s">
        <v>1068</v>
      </c>
      <c r="D1313" s="140"/>
      <c r="E1313" s="141">
        <f t="shared" si="81"/>
        <v>0</v>
      </c>
      <c r="F1313" s="138">
        <v>0</v>
      </c>
    </row>
    <row r="1314" s="114" customFormat="1" ht="28.05" hidden="1" customHeight="1" spans="1:6">
      <c r="A1314" s="114">
        <f t="shared" si="80"/>
        <v>5</v>
      </c>
      <c r="B1314" s="142">
        <v>21701</v>
      </c>
      <c r="C1314" s="143" t="s">
        <v>1069</v>
      </c>
      <c r="D1314" s="143"/>
      <c r="E1314" s="141">
        <f t="shared" si="81"/>
        <v>0</v>
      </c>
      <c r="F1314" s="145">
        <v>0</v>
      </c>
    </row>
    <row r="1315" s="114" customFormat="1" ht="28.05" hidden="1" customHeight="1" spans="1:6">
      <c r="A1315" s="114">
        <f t="shared" si="80"/>
        <v>7</v>
      </c>
      <c r="B1315" s="142">
        <v>2170101</v>
      </c>
      <c r="C1315" s="143" t="s">
        <v>65</v>
      </c>
      <c r="D1315" s="143"/>
      <c r="E1315" s="141">
        <f t="shared" si="81"/>
        <v>0</v>
      </c>
      <c r="F1315" s="138">
        <v>0</v>
      </c>
    </row>
    <row r="1316" s="114" customFormat="1" ht="28.05" hidden="1" customHeight="1" spans="1:6">
      <c r="A1316" s="114">
        <f t="shared" si="80"/>
        <v>7</v>
      </c>
      <c r="B1316" s="142">
        <v>2170102</v>
      </c>
      <c r="C1316" s="143" t="s">
        <v>66</v>
      </c>
      <c r="D1316" s="143"/>
      <c r="E1316" s="141">
        <f t="shared" si="81"/>
        <v>0</v>
      </c>
      <c r="F1316" s="138">
        <v>0</v>
      </c>
    </row>
    <row r="1317" s="114" customFormat="1" ht="28.05" hidden="1" customHeight="1" spans="1:6">
      <c r="A1317" s="114">
        <f t="shared" si="80"/>
        <v>7</v>
      </c>
      <c r="B1317" s="142">
        <v>2170103</v>
      </c>
      <c r="C1317" s="143" t="s">
        <v>67</v>
      </c>
      <c r="D1317" s="143"/>
      <c r="E1317" s="141">
        <f t="shared" si="81"/>
        <v>0</v>
      </c>
      <c r="F1317" s="138">
        <v>0</v>
      </c>
    </row>
    <row r="1318" s="114" customFormat="1" ht="28.05" hidden="1" customHeight="1" spans="1:6">
      <c r="A1318" s="114">
        <f t="shared" si="80"/>
        <v>7</v>
      </c>
      <c r="B1318" s="142">
        <v>2170104</v>
      </c>
      <c r="C1318" s="143" t="s">
        <v>1070</v>
      </c>
      <c r="D1318" s="143"/>
      <c r="E1318" s="141">
        <f t="shared" si="81"/>
        <v>0</v>
      </c>
      <c r="F1318" s="138">
        <v>0</v>
      </c>
    </row>
    <row r="1319" s="114" customFormat="1" ht="28.05" hidden="1" customHeight="1" spans="1:6">
      <c r="A1319" s="114">
        <f t="shared" si="80"/>
        <v>7</v>
      </c>
      <c r="B1319" s="142">
        <v>2170150</v>
      </c>
      <c r="C1319" s="143" t="s">
        <v>74</v>
      </c>
      <c r="D1319" s="143"/>
      <c r="E1319" s="141">
        <f t="shared" si="81"/>
        <v>0</v>
      </c>
      <c r="F1319" s="138">
        <v>0</v>
      </c>
    </row>
    <row r="1320" s="114" customFormat="1" ht="28.05" hidden="1" customHeight="1" spans="1:6">
      <c r="A1320" s="114">
        <f t="shared" si="80"/>
        <v>7</v>
      </c>
      <c r="B1320" s="142">
        <v>2170199</v>
      </c>
      <c r="C1320" s="143" t="s">
        <v>1071</v>
      </c>
      <c r="D1320" s="143"/>
      <c r="E1320" s="141">
        <f t="shared" si="81"/>
        <v>0</v>
      </c>
      <c r="F1320" s="138">
        <v>0</v>
      </c>
    </row>
    <row r="1321" s="114" customFormat="1" ht="28.05" hidden="1" customHeight="1" spans="1:6">
      <c r="A1321" s="114">
        <f t="shared" si="80"/>
        <v>5</v>
      </c>
      <c r="B1321" s="142">
        <v>21702</v>
      </c>
      <c r="C1321" s="143" t="s">
        <v>1072</v>
      </c>
      <c r="D1321" s="143"/>
      <c r="E1321" s="141">
        <f t="shared" si="81"/>
        <v>0</v>
      </c>
      <c r="F1321" s="145">
        <v>0</v>
      </c>
    </row>
    <row r="1322" s="114" customFormat="1" ht="28.05" hidden="1" customHeight="1" spans="1:6">
      <c r="A1322" s="114">
        <f t="shared" si="80"/>
        <v>7</v>
      </c>
      <c r="B1322" s="142">
        <v>2170201</v>
      </c>
      <c r="C1322" s="143" t="s">
        <v>1073</v>
      </c>
      <c r="D1322" s="143"/>
      <c r="E1322" s="141">
        <f t="shared" si="81"/>
        <v>0</v>
      </c>
      <c r="F1322" s="138">
        <v>0</v>
      </c>
    </row>
    <row r="1323" s="114" customFormat="1" ht="28.05" hidden="1" customHeight="1" spans="1:6">
      <c r="A1323" s="114">
        <f t="shared" si="80"/>
        <v>7</v>
      </c>
      <c r="B1323" s="142">
        <v>2170202</v>
      </c>
      <c r="C1323" s="143" t="s">
        <v>1074</v>
      </c>
      <c r="D1323" s="143"/>
      <c r="E1323" s="141">
        <f t="shared" si="81"/>
        <v>0</v>
      </c>
      <c r="F1323" s="138">
        <v>0</v>
      </c>
    </row>
    <row r="1324" s="114" customFormat="1" ht="28.05" hidden="1" customHeight="1" spans="1:6">
      <c r="A1324" s="114">
        <f t="shared" si="80"/>
        <v>7</v>
      </c>
      <c r="B1324" s="142">
        <v>2170203</v>
      </c>
      <c r="C1324" s="143" t="s">
        <v>1075</v>
      </c>
      <c r="D1324" s="143"/>
      <c r="E1324" s="141">
        <f t="shared" si="81"/>
        <v>0</v>
      </c>
      <c r="F1324" s="138">
        <v>0</v>
      </c>
    </row>
    <row r="1325" s="114" customFormat="1" ht="28.05" hidden="1" customHeight="1" spans="1:6">
      <c r="A1325" s="114">
        <f t="shared" si="80"/>
        <v>7</v>
      </c>
      <c r="B1325" s="142">
        <v>2170204</v>
      </c>
      <c r="C1325" s="143" t="s">
        <v>1076</v>
      </c>
      <c r="D1325" s="143"/>
      <c r="E1325" s="141">
        <f t="shared" si="81"/>
        <v>0</v>
      </c>
      <c r="F1325" s="138">
        <v>0</v>
      </c>
    </row>
    <row r="1326" s="114" customFormat="1" ht="28.05" hidden="1" customHeight="1" spans="1:6">
      <c r="A1326" s="114">
        <f t="shared" si="80"/>
        <v>7</v>
      </c>
      <c r="B1326" s="142">
        <v>2170205</v>
      </c>
      <c r="C1326" s="143" t="s">
        <v>1077</v>
      </c>
      <c r="D1326" s="143"/>
      <c r="E1326" s="141">
        <f t="shared" si="81"/>
        <v>0</v>
      </c>
      <c r="F1326" s="138">
        <v>0</v>
      </c>
    </row>
    <row r="1327" s="114" customFormat="1" ht="28.05" hidden="1" customHeight="1" spans="1:6">
      <c r="A1327" s="114">
        <f t="shared" si="80"/>
        <v>7</v>
      </c>
      <c r="B1327" s="142">
        <v>2170206</v>
      </c>
      <c r="C1327" s="143" t="s">
        <v>1078</v>
      </c>
      <c r="D1327" s="143"/>
      <c r="E1327" s="141">
        <f t="shared" si="81"/>
        <v>0</v>
      </c>
      <c r="F1327" s="138">
        <v>0</v>
      </c>
    </row>
    <row r="1328" s="114" customFormat="1" ht="28.05" hidden="1" customHeight="1" spans="1:6">
      <c r="A1328" s="114">
        <f t="shared" si="80"/>
        <v>7</v>
      </c>
      <c r="B1328" s="142">
        <v>2170207</v>
      </c>
      <c r="C1328" s="143" t="s">
        <v>1079</v>
      </c>
      <c r="D1328" s="143"/>
      <c r="E1328" s="141">
        <f t="shared" si="81"/>
        <v>0</v>
      </c>
      <c r="F1328" s="138">
        <v>0</v>
      </c>
    </row>
    <row r="1329" s="114" customFormat="1" ht="28.05" hidden="1" customHeight="1" spans="1:6">
      <c r="A1329" s="114">
        <f t="shared" si="80"/>
        <v>7</v>
      </c>
      <c r="B1329" s="142">
        <v>2170208</v>
      </c>
      <c r="C1329" s="143" t="s">
        <v>1080</v>
      </c>
      <c r="D1329" s="143"/>
      <c r="E1329" s="141">
        <f t="shared" si="81"/>
        <v>0</v>
      </c>
      <c r="F1329" s="138">
        <v>0</v>
      </c>
    </row>
    <row r="1330" s="114" customFormat="1" ht="28.05" hidden="1" customHeight="1" spans="1:6">
      <c r="A1330" s="114">
        <f t="shared" si="80"/>
        <v>7</v>
      </c>
      <c r="B1330" s="142">
        <v>2170299</v>
      </c>
      <c r="C1330" s="143" t="s">
        <v>1081</v>
      </c>
      <c r="D1330" s="143"/>
      <c r="E1330" s="141">
        <f t="shared" si="81"/>
        <v>0</v>
      </c>
      <c r="F1330" s="138">
        <v>0</v>
      </c>
    </row>
    <row r="1331" s="114" customFormat="1" ht="28.05" hidden="1" customHeight="1" spans="1:6">
      <c r="A1331" s="114">
        <f t="shared" si="80"/>
        <v>5</v>
      </c>
      <c r="B1331" s="142">
        <v>21703</v>
      </c>
      <c r="C1331" s="143" t="s">
        <v>1082</v>
      </c>
      <c r="D1331" s="143"/>
      <c r="E1331" s="141">
        <f t="shared" si="81"/>
        <v>0</v>
      </c>
      <c r="F1331" s="145">
        <v>0</v>
      </c>
    </row>
    <row r="1332" s="114" customFormat="1" ht="28.05" hidden="1" customHeight="1" spans="1:6">
      <c r="A1332" s="114">
        <f t="shared" si="80"/>
        <v>7</v>
      </c>
      <c r="B1332" s="142">
        <v>2170301</v>
      </c>
      <c r="C1332" s="143" t="s">
        <v>1083</v>
      </c>
      <c r="D1332" s="143"/>
      <c r="E1332" s="141">
        <f t="shared" si="81"/>
        <v>0</v>
      </c>
      <c r="F1332" s="138">
        <v>0</v>
      </c>
    </row>
    <row r="1333" s="114" customFormat="1" ht="28.05" hidden="1" customHeight="1" spans="1:6">
      <c r="A1333" s="114">
        <f t="shared" si="80"/>
        <v>7</v>
      </c>
      <c r="B1333" s="142">
        <v>2170302</v>
      </c>
      <c r="C1333" s="143" t="s">
        <v>1084</v>
      </c>
      <c r="D1333" s="143"/>
      <c r="E1333" s="141">
        <f t="shared" si="81"/>
        <v>0</v>
      </c>
      <c r="F1333" s="138">
        <v>0</v>
      </c>
    </row>
    <row r="1334" s="114" customFormat="1" ht="28.05" hidden="1" customHeight="1" spans="1:6">
      <c r="A1334" s="114">
        <f t="shared" si="80"/>
        <v>7</v>
      </c>
      <c r="B1334" s="142">
        <v>2170303</v>
      </c>
      <c r="C1334" s="143" t="s">
        <v>1085</v>
      </c>
      <c r="D1334" s="143"/>
      <c r="E1334" s="141">
        <f t="shared" si="81"/>
        <v>0</v>
      </c>
      <c r="F1334" s="138">
        <v>0</v>
      </c>
    </row>
    <row r="1335" s="114" customFormat="1" ht="28.05" hidden="1" customHeight="1" spans="1:6">
      <c r="A1335" s="114">
        <f t="shared" si="80"/>
        <v>7</v>
      </c>
      <c r="B1335" s="142">
        <v>2170304</v>
      </c>
      <c r="C1335" s="143" t="s">
        <v>1086</v>
      </c>
      <c r="D1335" s="143"/>
      <c r="E1335" s="141">
        <f t="shared" si="81"/>
        <v>0</v>
      </c>
      <c r="F1335" s="138">
        <v>0</v>
      </c>
    </row>
    <row r="1336" s="114" customFormat="1" ht="28.05" hidden="1" customHeight="1" spans="1:6">
      <c r="A1336" s="114">
        <f t="shared" si="80"/>
        <v>7</v>
      </c>
      <c r="B1336" s="142">
        <v>2170399</v>
      </c>
      <c r="C1336" s="143" t="s">
        <v>1087</v>
      </c>
      <c r="D1336" s="143"/>
      <c r="E1336" s="141">
        <f t="shared" si="81"/>
        <v>0</v>
      </c>
      <c r="F1336" s="138">
        <v>0</v>
      </c>
    </row>
    <row r="1337" s="114" customFormat="1" ht="28.05" hidden="1" customHeight="1" spans="1:6">
      <c r="A1337" s="114">
        <f t="shared" si="80"/>
        <v>5</v>
      </c>
      <c r="B1337" s="142">
        <v>21704</v>
      </c>
      <c r="C1337" s="143" t="s">
        <v>1088</v>
      </c>
      <c r="D1337" s="143"/>
      <c r="E1337" s="141">
        <f t="shared" si="81"/>
        <v>0</v>
      </c>
      <c r="F1337" s="145">
        <v>0</v>
      </c>
    </row>
    <row r="1338" s="114" customFormat="1" ht="28.05" hidden="1" customHeight="1" spans="1:6">
      <c r="A1338" s="114">
        <f t="shared" ref="A1338:A1401" si="82">LEN(B1338)</f>
        <v>7</v>
      </c>
      <c r="B1338" s="142">
        <v>2170401</v>
      </c>
      <c r="C1338" s="143" t="s">
        <v>1089</v>
      </c>
      <c r="D1338" s="143"/>
      <c r="E1338" s="141">
        <f t="shared" si="81"/>
        <v>0</v>
      </c>
      <c r="F1338" s="138">
        <v>0</v>
      </c>
    </row>
    <row r="1339" s="114" customFormat="1" ht="28.05" hidden="1" customHeight="1" spans="1:6">
      <c r="A1339" s="114">
        <f t="shared" si="82"/>
        <v>7</v>
      </c>
      <c r="B1339" s="142">
        <v>2170402</v>
      </c>
      <c r="C1339" s="143" t="s">
        <v>1090</v>
      </c>
      <c r="D1339" s="143"/>
      <c r="E1339" s="141">
        <f t="shared" si="81"/>
        <v>0</v>
      </c>
      <c r="F1339" s="138">
        <v>0</v>
      </c>
    </row>
    <row r="1340" s="114" customFormat="1" ht="28.05" hidden="1" customHeight="1" spans="1:6">
      <c r="A1340" s="114">
        <f t="shared" si="82"/>
        <v>7</v>
      </c>
      <c r="B1340" s="142">
        <v>2170403</v>
      </c>
      <c r="C1340" s="143" t="s">
        <v>1091</v>
      </c>
      <c r="D1340" s="143"/>
      <c r="E1340" s="141">
        <f t="shared" si="81"/>
        <v>0</v>
      </c>
      <c r="F1340" s="138">
        <v>0</v>
      </c>
    </row>
    <row r="1341" s="114" customFormat="1" ht="28.05" hidden="1" customHeight="1" spans="1:6">
      <c r="A1341" s="114">
        <f t="shared" si="82"/>
        <v>7</v>
      </c>
      <c r="B1341" s="142">
        <v>2170499</v>
      </c>
      <c r="C1341" s="143" t="s">
        <v>1092</v>
      </c>
      <c r="D1341" s="143"/>
      <c r="E1341" s="141">
        <f t="shared" si="81"/>
        <v>0</v>
      </c>
      <c r="F1341" s="138">
        <v>0</v>
      </c>
    </row>
    <row r="1342" s="114" customFormat="1" ht="28.05" hidden="1" customHeight="1" spans="1:6">
      <c r="A1342" s="114">
        <f t="shared" si="82"/>
        <v>5</v>
      </c>
      <c r="B1342" s="142">
        <v>21799</v>
      </c>
      <c r="C1342" s="143" t="s">
        <v>1093</v>
      </c>
      <c r="D1342" s="143"/>
      <c r="E1342" s="141">
        <f t="shared" si="81"/>
        <v>0</v>
      </c>
      <c r="F1342" s="145">
        <v>0</v>
      </c>
    </row>
    <row r="1343" s="114" customFormat="1" ht="28.05" hidden="1" customHeight="1" spans="1:6">
      <c r="A1343" s="114">
        <f t="shared" si="82"/>
        <v>7</v>
      </c>
      <c r="B1343" s="142">
        <v>2179902</v>
      </c>
      <c r="C1343" s="143" t="s">
        <v>1094</v>
      </c>
      <c r="D1343" s="143"/>
      <c r="E1343" s="141">
        <f t="shared" si="81"/>
        <v>0</v>
      </c>
      <c r="F1343" s="138">
        <v>0</v>
      </c>
    </row>
    <row r="1344" s="114" customFormat="1" ht="28.05" hidden="1" customHeight="1" spans="1:6">
      <c r="A1344" s="114">
        <f t="shared" si="82"/>
        <v>7</v>
      </c>
      <c r="B1344" s="142">
        <v>2179999</v>
      </c>
      <c r="C1344" s="143" t="s">
        <v>1095</v>
      </c>
      <c r="D1344" s="143"/>
      <c r="E1344" s="141">
        <f t="shared" si="81"/>
        <v>0</v>
      </c>
      <c r="F1344" s="138">
        <v>0</v>
      </c>
    </row>
    <row r="1345" s="114" customFormat="1" ht="28.05" hidden="1" customHeight="1" spans="1:6">
      <c r="A1345" s="114">
        <f t="shared" si="82"/>
        <v>3</v>
      </c>
      <c r="B1345" s="139">
        <v>219</v>
      </c>
      <c r="C1345" s="140" t="s">
        <v>1096</v>
      </c>
      <c r="D1345" s="140"/>
      <c r="E1345" s="141">
        <f t="shared" si="81"/>
        <v>0</v>
      </c>
      <c r="F1345" s="138">
        <v>0</v>
      </c>
    </row>
    <row r="1346" s="114" customFormat="1" ht="28.05" hidden="1" customHeight="1" spans="1:6">
      <c r="A1346" s="114">
        <f t="shared" si="82"/>
        <v>5</v>
      </c>
      <c r="B1346" s="142">
        <v>21901</v>
      </c>
      <c r="C1346" s="143" t="s">
        <v>1097</v>
      </c>
      <c r="D1346" s="143"/>
      <c r="E1346" s="141">
        <f t="shared" si="81"/>
        <v>0</v>
      </c>
      <c r="F1346" s="145">
        <v>0</v>
      </c>
    </row>
    <row r="1347" s="114" customFormat="1" ht="28.05" hidden="1" customHeight="1" spans="1:6">
      <c r="A1347" s="114">
        <f t="shared" si="82"/>
        <v>5</v>
      </c>
      <c r="B1347" s="142">
        <v>21902</v>
      </c>
      <c r="C1347" s="143" t="s">
        <v>1098</v>
      </c>
      <c r="D1347" s="143"/>
      <c r="E1347" s="141">
        <f t="shared" si="81"/>
        <v>0</v>
      </c>
      <c r="F1347" s="145">
        <v>0</v>
      </c>
    </row>
    <row r="1348" s="114" customFormat="1" ht="28.05" hidden="1" customHeight="1" spans="1:6">
      <c r="A1348" s="114">
        <f t="shared" si="82"/>
        <v>5</v>
      </c>
      <c r="B1348" s="142">
        <v>21903</v>
      </c>
      <c r="C1348" s="143" t="s">
        <v>1099</v>
      </c>
      <c r="D1348" s="143"/>
      <c r="E1348" s="141">
        <f t="shared" si="81"/>
        <v>0</v>
      </c>
      <c r="F1348" s="145">
        <v>0</v>
      </c>
    </row>
    <row r="1349" s="114" customFormat="1" ht="28.05" hidden="1" customHeight="1" spans="1:6">
      <c r="A1349" s="114">
        <f t="shared" si="82"/>
        <v>5</v>
      </c>
      <c r="B1349" s="142">
        <v>21904</v>
      </c>
      <c r="C1349" s="143" t="s">
        <v>1100</v>
      </c>
      <c r="D1349" s="143"/>
      <c r="E1349" s="141">
        <f t="shared" si="81"/>
        <v>0</v>
      </c>
      <c r="F1349" s="145">
        <v>0</v>
      </c>
    </row>
    <row r="1350" s="114" customFormat="1" ht="28.05" hidden="1" customHeight="1" spans="1:6">
      <c r="A1350" s="114">
        <f t="shared" si="82"/>
        <v>5</v>
      </c>
      <c r="B1350" s="142">
        <v>21905</v>
      </c>
      <c r="C1350" s="143" t="s">
        <v>1101</v>
      </c>
      <c r="D1350" s="143"/>
      <c r="E1350" s="141">
        <f t="shared" si="81"/>
        <v>0</v>
      </c>
      <c r="F1350" s="145">
        <v>0</v>
      </c>
    </row>
    <row r="1351" s="114" customFormat="1" ht="28.05" hidden="1" customHeight="1" spans="1:6">
      <c r="A1351" s="114">
        <f t="shared" si="82"/>
        <v>5</v>
      </c>
      <c r="B1351" s="142">
        <v>21906</v>
      </c>
      <c r="C1351" s="143" t="s">
        <v>819</v>
      </c>
      <c r="D1351" s="143"/>
      <c r="E1351" s="141">
        <f t="shared" si="81"/>
        <v>0</v>
      </c>
      <c r="F1351" s="145">
        <v>0</v>
      </c>
    </row>
    <row r="1352" s="114" customFormat="1" ht="28.05" hidden="1" customHeight="1" spans="1:6">
      <c r="A1352" s="114">
        <f t="shared" si="82"/>
        <v>5</v>
      </c>
      <c r="B1352" s="142">
        <v>21907</v>
      </c>
      <c r="C1352" s="143" t="s">
        <v>1102</v>
      </c>
      <c r="D1352" s="143"/>
      <c r="E1352" s="141">
        <f t="shared" ref="E1352:E1415" si="83">F1352/10000</f>
        <v>0</v>
      </c>
      <c r="F1352" s="145">
        <v>0</v>
      </c>
    </row>
    <row r="1353" s="114" customFormat="1" ht="28.05" hidden="1" customHeight="1" spans="1:6">
      <c r="A1353" s="114">
        <f t="shared" si="82"/>
        <v>5</v>
      </c>
      <c r="B1353" s="142">
        <v>21908</v>
      </c>
      <c r="C1353" s="143" t="s">
        <v>1103</v>
      </c>
      <c r="D1353" s="143"/>
      <c r="E1353" s="141">
        <f t="shared" si="83"/>
        <v>0</v>
      </c>
      <c r="F1353" s="145">
        <v>0</v>
      </c>
    </row>
    <row r="1354" s="114" customFormat="1" ht="28.05" hidden="1" customHeight="1" spans="1:6">
      <c r="A1354" s="114">
        <f t="shared" si="82"/>
        <v>5</v>
      </c>
      <c r="B1354" s="142">
        <v>21999</v>
      </c>
      <c r="C1354" s="143" t="s">
        <v>1104</v>
      </c>
      <c r="D1354" s="143"/>
      <c r="E1354" s="141">
        <f t="shared" si="83"/>
        <v>0</v>
      </c>
      <c r="F1354" s="145">
        <v>0</v>
      </c>
    </row>
    <row r="1355" s="114" customFormat="1" ht="28.05" hidden="1" customHeight="1" spans="1:6">
      <c r="A1355" s="114">
        <f t="shared" si="82"/>
        <v>3</v>
      </c>
      <c r="B1355" s="139">
        <v>220</v>
      </c>
      <c r="C1355" s="140" t="s">
        <v>1105</v>
      </c>
      <c r="D1355" s="140"/>
      <c r="E1355" s="141">
        <f t="shared" si="83"/>
        <v>0</v>
      </c>
      <c r="F1355" s="138">
        <v>0</v>
      </c>
    </row>
    <row r="1356" s="114" customFormat="1" ht="28.05" hidden="1" customHeight="1" spans="1:6">
      <c r="A1356" s="114">
        <f t="shared" si="82"/>
        <v>5</v>
      </c>
      <c r="B1356" s="142">
        <v>22001</v>
      </c>
      <c r="C1356" s="143" t="s">
        <v>1106</v>
      </c>
      <c r="D1356" s="143"/>
      <c r="E1356" s="141">
        <f t="shared" si="83"/>
        <v>0</v>
      </c>
      <c r="F1356" s="145">
        <v>0</v>
      </c>
    </row>
    <row r="1357" s="114" customFormat="1" ht="28.05" hidden="1" customHeight="1" spans="1:6">
      <c r="A1357" s="114">
        <f t="shared" si="82"/>
        <v>7</v>
      </c>
      <c r="B1357" s="142">
        <v>2200101</v>
      </c>
      <c r="C1357" s="143" t="s">
        <v>65</v>
      </c>
      <c r="D1357" s="143"/>
      <c r="E1357" s="141">
        <f t="shared" si="83"/>
        <v>0</v>
      </c>
      <c r="F1357" s="138">
        <v>0</v>
      </c>
    </row>
    <row r="1358" s="114" customFormat="1" ht="28.05" hidden="1" customHeight="1" spans="1:6">
      <c r="A1358" s="114">
        <f t="shared" si="82"/>
        <v>7</v>
      </c>
      <c r="B1358" s="142">
        <v>2200102</v>
      </c>
      <c r="C1358" s="143" t="s">
        <v>66</v>
      </c>
      <c r="D1358" s="143"/>
      <c r="E1358" s="141">
        <f t="shared" si="83"/>
        <v>0</v>
      </c>
      <c r="F1358" s="138">
        <v>0</v>
      </c>
    </row>
    <row r="1359" s="114" customFormat="1" ht="28.05" hidden="1" customHeight="1" spans="1:6">
      <c r="A1359" s="114">
        <f t="shared" si="82"/>
        <v>7</v>
      </c>
      <c r="B1359" s="142">
        <v>2200103</v>
      </c>
      <c r="C1359" s="143" t="s">
        <v>67</v>
      </c>
      <c r="D1359" s="143"/>
      <c r="E1359" s="141">
        <f t="shared" si="83"/>
        <v>0</v>
      </c>
      <c r="F1359" s="138">
        <v>0</v>
      </c>
    </row>
    <row r="1360" s="114" customFormat="1" ht="28.05" hidden="1" customHeight="1" spans="1:6">
      <c r="A1360" s="114">
        <f t="shared" si="82"/>
        <v>7</v>
      </c>
      <c r="B1360" s="142">
        <v>2200104</v>
      </c>
      <c r="C1360" s="143" t="s">
        <v>1107</v>
      </c>
      <c r="D1360" s="143"/>
      <c r="E1360" s="141">
        <f t="shared" si="83"/>
        <v>0</v>
      </c>
      <c r="F1360" s="138">
        <v>0</v>
      </c>
    </row>
    <row r="1361" s="114" customFormat="1" ht="28.05" hidden="1" customHeight="1" spans="1:6">
      <c r="A1361" s="114">
        <f t="shared" si="82"/>
        <v>7</v>
      </c>
      <c r="B1361" s="142">
        <v>2200106</v>
      </c>
      <c r="C1361" s="143" t="s">
        <v>1108</v>
      </c>
      <c r="D1361" s="143"/>
      <c r="E1361" s="141">
        <f t="shared" si="83"/>
        <v>0</v>
      </c>
      <c r="F1361" s="138">
        <v>0</v>
      </c>
    </row>
    <row r="1362" s="114" customFormat="1" ht="28.05" hidden="1" customHeight="1" spans="1:6">
      <c r="A1362" s="114">
        <f t="shared" si="82"/>
        <v>7</v>
      </c>
      <c r="B1362" s="142">
        <v>2200107</v>
      </c>
      <c r="C1362" s="143" t="s">
        <v>1109</v>
      </c>
      <c r="D1362" s="143"/>
      <c r="E1362" s="141">
        <f t="shared" si="83"/>
        <v>0</v>
      </c>
      <c r="F1362" s="138">
        <v>0</v>
      </c>
    </row>
    <row r="1363" s="114" customFormat="1" ht="28.05" hidden="1" customHeight="1" spans="1:6">
      <c r="A1363" s="114">
        <f t="shared" si="82"/>
        <v>7</v>
      </c>
      <c r="B1363" s="142">
        <v>2200108</v>
      </c>
      <c r="C1363" s="143" t="s">
        <v>1110</v>
      </c>
      <c r="D1363" s="143"/>
      <c r="E1363" s="141">
        <f t="shared" si="83"/>
        <v>0</v>
      </c>
      <c r="F1363" s="138">
        <v>0</v>
      </c>
    </row>
    <row r="1364" s="114" customFormat="1" ht="28.05" hidden="1" customHeight="1" spans="1:6">
      <c r="A1364" s="114">
        <f t="shared" si="82"/>
        <v>7</v>
      </c>
      <c r="B1364" s="142">
        <v>2200109</v>
      </c>
      <c r="C1364" s="143" t="s">
        <v>1111</v>
      </c>
      <c r="D1364" s="143"/>
      <c r="E1364" s="141">
        <f t="shared" si="83"/>
        <v>0</v>
      </c>
      <c r="F1364" s="138">
        <v>0</v>
      </c>
    </row>
    <row r="1365" s="114" customFormat="1" ht="28.05" hidden="1" customHeight="1" spans="1:6">
      <c r="A1365" s="114">
        <f t="shared" si="82"/>
        <v>7</v>
      </c>
      <c r="B1365" s="142">
        <v>2200112</v>
      </c>
      <c r="C1365" s="143" t="s">
        <v>1112</v>
      </c>
      <c r="D1365" s="143"/>
      <c r="E1365" s="141">
        <f t="shared" si="83"/>
        <v>0</v>
      </c>
      <c r="F1365" s="138">
        <v>0</v>
      </c>
    </row>
    <row r="1366" s="114" customFormat="1" ht="28.05" hidden="1" customHeight="1" spans="1:6">
      <c r="A1366" s="114">
        <f t="shared" si="82"/>
        <v>7</v>
      </c>
      <c r="B1366" s="142">
        <v>2200113</v>
      </c>
      <c r="C1366" s="143" t="s">
        <v>1113</v>
      </c>
      <c r="D1366" s="143"/>
      <c r="E1366" s="141">
        <f t="shared" si="83"/>
        <v>0</v>
      </c>
      <c r="F1366" s="138">
        <v>0</v>
      </c>
    </row>
    <row r="1367" s="114" customFormat="1" ht="28.05" hidden="1" customHeight="1" spans="1:6">
      <c r="A1367" s="114">
        <f t="shared" si="82"/>
        <v>7</v>
      </c>
      <c r="B1367" s="142">
        <v>2200114</v>
      </c>
      <c r="C1367" s="143" t="s">
        <v>1114</v>
      </c>
      <c r="D1367" s="143"/>
      <c r="E1367" s="141">
        <f t="shared" si="83"/>
        <v>0</v>
      </c>
      <c r="F1367" s="138">
        <v>0</v>
      </c>
    </row>
    <row r="1368" s="114" customFormat="1" ht="28.05" hidden="1" customHeight="1" spans="1:6">
      <c r="A1368" s="114">
        <f t="shared" si="82"/>
        <v>7</v>
      </c>
      <c r="B1368" s="142">
        <v>2200115</v>
      </c>
      <c r="C1368" s="143" t="s">
        <v>1115</v>
      </c>
      <c r="D1368" s="143"/>
      <c r="E1368" s="141">
        <f t="shared" si="83"/>
        <v>0</v>
      </c>
      <c r="F1368" s="138">
        <v>0</v>
      </c>
    </row>
    <row r="1369" s="114" customFormat="1" ht="28.05" hidden="1" customHeight="1" spans="1:6">
      <c r="A1369" s="114">
        <f t="shared" si="82"/>
        <v>7</v>
      </c>
      <c r="B1369" s="142">
        <v>2200116</v>
      </c>
      <c r="C1369" s="143" t="s">
        <v>1116</v>
      </c>
      <c r="D1369" s="143"/>
      <c r="E1369" s="141">
        <f t="shared" si="83"/>
        <v>0</v>
      </c>
      <c r="F1369" s="138">
        <v>0</v>
      </c>
    </row>
    <row r="1370" s="114" customFormat="1" ht="28.05" hidden="1" customHeight="1" spans="1:6">
      <c r="A1370" s="114">
        <f t="shared" si="82"/>
        <v>7</v>
      </c>
      <c r="B1370" s="142">
        <v>2200119</v>
      </c>
      <c r="C1370" s="143" t="s">
        <v>1117</v>
      </c>
      <c r="D1370" s="143"/>
      <c r="E1370" s="141">
        <f t="shared" si="83"/>
        <v>0</v>
      </c>
      <c r="F1370" s="138">
        <v>0</v>
      </c>
    </row>
    <row r="1371" s="114" customFormat="1" ht="28.05" hidden="1" customHeight="1" spans="1:6">
      <c r="A1371" s="114">
        <f t="shared" si="82"/>
        <v>7</v>
      </c>
      <c r="B1371" s="142">
        <v>2200120</v>
      </c>
      <c r="C1371" s="143" t="s">
        <v>1118</v>
      </c>
      <c r="D1371" s="143"/>
      <c r="E1371" s="141">
        <f t="shared" si="83"/>
        <v>0</v>
      </c>
      <c r="F1371" s="138">
        <v>0</v>
      </c>
    </row>
    <row r="1372" s="114" customFormat="1" ht="28.05" hidden="1" customHeight="1" spans="1:6">
      <c r="A1372" s="114">
        <f t="shared" si="82"/>
        <v>7</v>
      </c>
      <c r="B1372" s="142">
        <v>2200121</v>
      </c>
      <c r="C1372" s="143" t="s">
        <v>1119</v>
      </c>
      <c r="D1372" s="143"/>
      <c r="E1372" s="141">
        <f t="shared" si="83"/>
        <v>0</v>
      </c>
      <c r="F1372" s="138">
        <v>0</v>
      </c>
    </row>
    <row r="1373" s="114" customFormat="1" ht="28.05" hidden="1" customHeight="1" spans="1:6">
      <c r="A1373" s="114">
        <f t="shared" si="82"/>
        <v>7</v>
      </c>
      <c r="B1373" s="142">
        <v>2200122</v>
      </c>
      <c r="C1373" s="143" t="s">
        <v>1120</v>
      </c>
      <c r="D1373" s="143"/>
      <c r="E1373" s="141">
        <f t="shared" si="83"/>
        <v>0</v>
      </c>
      <c r="F1373" s="138">
        <v>0</v>
      </c>
    </row>
    <row r="1374" s="114" customFormat="1" ht="28.05" hidden="1" customHeight="1" spans="1:6">
      <c r="A1374" s="114">
        <f t="shared" si="82"/>
        <v>7</v>
      </c>
      <c r="B1374" s="142">
        <v>2200123</v>
      </c>
      <c r="C1374" s="143" t="s">
        <v>1121</v>
      </c>
      <c r="D1374" s="143"/>
      <c r="E1374" s="141">
        <f t="shared" si="83"/>
        <v>0</v>
      </c>
      <c r="F1374" s="138">
        <v>0</v>
      </c>
    </row>
    <row r="1375" s="114" customFormat="1" ht="28.05" hidden="1" customHeight="1" spans="1:6">
      <c r="A1375" s="114">
        <f t="shared" si="82"/>
        <v>7</v>
      </c>
      <c r="B1375" s="142">
        <v>2200124</v>
      </c>
      <c r="C1375" s="143" t="s">
        <v>1122</v>
      </c>
      <c r="D1375" s="143"/>
      <c r="E1375" s="141">
        <f t="shared" si="83"/>
        <v>0</v>
      </c>
      <c r="F1375" s="138">
        <v>0</v>
      </c>
    </row>
    <row r="1376" s="114" customFormat="1" ht="28.05" hidden="1" customHeight="1" spans="1:6">
      <c r="A1376" s="114">
        <f t="shared" si="82"/>
        <v>7</v>
      </c>
      <c r="B1376" s="142">
        <v>2200125</v>
      </c>
      <c r="C1376" s="143" t="s">
        <v>1123</v>
      </c>
      <c r="D1376" s="143"/>
      <c r="E1376" s="141">
        <f t="shared" si="83"/>
        <v>0</v>
      </c>
      <c r="F1376" s="138">
        <v>0</v>
      </c>
    </row>
    <row r="1377" s="114" customFormat="1" ht="28.05" hidden="1" customHeight="1" spans="1:6">
      <c r="A1377" s="114">
        <f t="shared" si="82"/>
        <v>7</v>
      </c>
      <c r="B1377" s="142">
        <v>2200126</v>
      </c>
      <c r="C1377" s="143" t="s">
        <v>1124</v>
      </c>
      <c r="D1377" s="143"/>
      <c r="E1377" s="141">
        <f t="shared" si="83"/>
        <v>0</v>
      </c>
      <c r="F1377" s="138">
        <v>0</v>
      </c>
    </row>
    <row r="1378" s="114" customFormat="1" ht="28.05" hidden="1" customHeight="1" spans="1:6">
      <c r="A1378" s="114">
        <f t="shared" si="82"/>
        <v>7</v>
      </c>
      <c r="B1378" s="142">
        <v>2200127</v>
      </c>
      <c r="C1378" s="143" t="s">
        <v>1125</v>
      </c>
      <c r="D1378" s="143"/>
      <c r="E1378" s="141">
        <f t="shared" si="83"/>
        <v>0</v>
      </c>
      <c r="F1378" s="138">
        <v>0</v>
      </c>
    </row>
    <row r="1379" s="114" customFormat="1" ht="28.05" hidden="1" customHeight="1" spans="1:6">
      <c r="A1379" s="114">
        <f t="shared" si="82"/>
        <v>7</v>
      </c>
      <c r="B1379" s="142">
        <v>2200128</v>
      </c>
      <c r="C1379" s="143" t="s">
        <v>1126</v>
      </c>
      <c r="D1379" s="143"/>
      <c r="E1379" s="141">
        <f t="shared" si="83"/>
        <v>0</v>
      </c>
      <c r="F1379" s="138">
        <v>0</v>
      </c>
    </row>
    <row r="1380" s="114" customFormat="1" ht="28.05" hidden="1" customHeight="1" spans="1:6">
      <c r="A1380" s="114">
        <f t="shared" si="82"/>
        <v>7</v>
      </c>
      <c r="B1380" s="142">
        <v>2200129</v>
      </c>
      <c r="C1380" s="143" t="s">
        <v>1127</v>
      </c>
      <c r="D1380" s="143"/>
      <c r="E1380" s="141">
        <f t="shared" si="83"/>
        <v>0</v>
      </c>
      <c r="F1380" s="138">
        <v>0</v>
      </c>
    </row>
    <row r="1381" s="114" customFormat="1" ht="28.05" hidden="1" customHeight="1" spans="1:6">
      <c r="A1381" s="114">
        <f t="shared" si="82"/>
        <v>7</v>
      </c>
      <c r="B1381" s="142">
        <v>2200150</v>
      </c>
      <c r="C1381" s="143" t="s">
        <v>74</v>
      </c>
      <c r="D1381" s="143"/>
      <c r="E1381" s="141">
        <f t="shared" si="83"/>
        <v>0</v>
      </c>
      <c r="F1381" s="138">
        <v>0</v>
      </c>
    </row>
    <row r="1382" s="114" customFormat="1" ht="28.05" hidden="1" customHeight="1" spans="1:6">
      <c r="A1382" s="114">
        <f t="shared" si="82"/>
        <v>7</v>
      </c>
      <c r="B1382" s="142">
        <v>2200199</v>
      </c>
      <c r="C1382" s="143" t="s">
        <v>1128</v>
      </c>
      <c r="D1382" s="143"/>
      <c r="E1382" s="141">
        <f t="shared" si="83"/>
        <v>0</v>
      </c>
      <c r="F1382" s="138">
        <v>0</v>
      </c>
    </row>
    <row r="1383" s="114" customFormat="1" ht="28.05" hidden="1" customHeight="1" spans="1:6">
      <c r="A1383" s="114">
        <f t="shared" si="82"/>
        <v>5</v>
      </c>
      <c r="B1383" s="142">
        <v>22005</v>
      </c>
      <c r="C1383" s="143" t="s">
        <v>1129</v>
      </c>
      <c r="D1383" s="143"/>
      <c r="E1383" s="141">
        <f t="shared" si="83"/>
        <v>0</v>
      </c>
      <c r="F1383" s="145">
        <v>0</v>
      </c>
    </row>
    <row r="1384" s="114" customFormat="1" ht="28.05" hidden="1" customHeight="1" spans="1:6">
      <c r="A1384" s="114">
        <f t="shared" si="82"/>
        <v>7</v>
      </c>
      <c r="B1384" s="142">
        <v>2200501</v>
      </c>
      <c r="C1384" s="143" t="s">
        <v>65</v>
      </c>
      <c r="D1384" s="143"/>
      <c r="E1384" s="141">
        <f t="shared" si="83"/>
        <v>0</v>
      </c>
      <c r="F1384" s="138">
        <v>0</v>
      </c>
    </row>
    <row r="1385" s="114" customFormat="1" ht="28.05" hidden="1" customHeight="1" spans="1:6">
      <c r="A1385" s="114">
        <f t="shared" si="82"/>
        <v>7</v>
      </c>
      <c r="B1385" s="142">
        <v>2200502</v>
      </c>
      <c r="C1385" s="143" t="s">
        <v>66</v>
      </c>
      <c r="D1385" s="143"/>
      <c r="E1385" s="141">
        <f t="shared" si="83"/>
        <v>0</v>
      </c>
      <c r="F1385" s="138">
        <v>0</v>
      </c>
    </row>
    <row r="1386" s="114" customFormat="1" ht="28.05" hidden="1" customHeight="1" spans="1:6">
      <c r="A1386" s="114">
        <f t="shared" si="82"/>
        <v>7</v>
      </c>
      <c r="B1386" s="142">
        <v>2200503</v>
      </c>
      <c r="C1386" s="143" t="s">
        <v>67</v>
      </c>
      <c r="D1386" s="143"/>
      <c r="E1386" s="141">
        <f t="shared" si="83"/>
        <v>0</v>
      </c>
      <c r="F1386" s="138">
        <v>0</v>
      </c>
    </row>
    <row r="1387" s="114" customFormat="1" ht="28.05" hidden="1" customHeight="1" spans="1:6">
      <c r="A1387" s="114">
        <f t="shared" si="82"/>
        <v>7</v>
      </c>
      <c r="B1387" s="142">
        <v>2200504</v>
      </c>
      <c r="C1387" s="143" t="s">
        <v>1130</v>
      </c>
      <c r="D1387" s="143"/>
      <c r="E1387" s="141">
        <f t="shared" si="83"/>
        <v>0</v>
      </c>
      <c r="F1387" s="138">
        <v>0</v>
      </c>
    </row>
    <row r="1388" s="114" customFormat="1" ht="28.05" hidden="1" customHeight="1" spans="1:6">
      <c r="A1388" s="114">
        <f t="shared" si="82"/>
        <v>7</v>
      </c>
      <c r="B1388" s="142">
        <v>2200506</v>
      </c>
      <c r="C1388" s="143" t="s">
        <v>1131</v>
      </c>
      <c r="D1388" s="143"/>
      <c r="E1388" s="141">
        <f t="shared" si="83"/>
        <v>0</v>
      </c>
      <c r="F1388" s="138">
        <v>0</v>
      </c>
    </row>
    <row r="1389" s="114" customFormat="1" ht="28.05" hidden="1" customHeight="1" spans="1:6">
      <c r="A1389" s="114">
        <f t="shared" si="82"/>
        <v>7</v>
      </c>
      <c r="B1389" s="142">
        <v>2200507</v>
      </c>
      <c r="C1389" s="143" t="s">
        <v>1132</v>
      </c>
      <c r="D1389" s="143"/>
      <c r="E1389" s="141">
        <f t="shared" si="83"/>
        <v>0</v>
      </c>
      <c r="F1389" s="138">
        <v>0</v>
      </c>
    </row>
    <row r="1390" s="114" customFormat="1" ht="28.05" hidden="1" customHeight="1" spans="1:6">
      <c r="A1390" s="114">
        <f t="shared" si="82"/>
        <v>7</v>
      </c>
      <c r="B1390" s="142">
        <v>2200508</v>
      </c>
      <c r="C1390" s="143" t="s">
        <v>1133</v>
      </c>
      <c r="D1390" s="143"/>
      <c r="E1390" s="141">
        <f t="shared" si="83"/>
        <v>0</v>
      </c>
      <c r="F1390" s="138">
        <v>0</v>
      </c>
    </row>
    <row r="1391" s="114" customFormat="1" ht="28.05" hidden="1" customHeight="1" spans="1:6">
      <c r="A1391" s="114">
        <f t="shared" si="82"/>
        <v>7</v>
      </c>
      <c r="B1391" s="142">
        <v>2200509</v>
      </c>
      <c r="C1391" s="143" t="s">
        <v>1134</v>
      </c>
      <c r="D1391" s="143"/>
      <c r="E1391" s="141">
        <f t="shared" si="83"/>
        <v>0</v>
      </c>
      <c r="F1391" s="138">
        <v>0</v>
      </c>
    </row>
    <row r="1392" s="114" customFormat="1" ht="28.05" hidden="1" customHeight="1" spans="1:6">
      <c r="A1392" s="114">
        <f t="shared" si="82"/>
        <v>7</v>
      </c>
      <c r="B1392" s="142">
        <v>2200510</v>
      </c>
      <c r="C1392" s="143" t="s">
        <v>1135</v>
      </c>
      <c r="D1392" s="143"/>
      <c r="E1392" s="141">
        <f t="shared" si="83"/>
        <v>0</v>
      </c>
      <c r="F1392" s="138">
        <v>0</v>
      </c>
    </row>
    <row r="1393" s="114" customFormat="1" ht="28.05" hidden="1" customHeight="1" spans="1:6">
      <c r="A1393" s="114">
        <f t="shared" si="82"/>
        <v>7</v>
      </c>
      <c r="B1393" s="142">
        <v>2200511</v>
      </c>
      <c r="C1393" s="143" t="s">
        <v>1136</v>
      </c>
      <c r="D1393" s="143"/>
      <c r="E1393" s="141">
        <f t="shared" si="83"/>
        <v>0</v>
      </c>
      <c r="F1393" s="138">
        <v>0</v>
      </c>
    </row>
    <row r="1394" s="114" customFormat="1" ht="28.05" hidden="1" customHeight="1" spans="1:6">
      <c r="A1394" s="114">
        <f t="shared" si="82"/>
        <v>7</v>
      </c>
      <c r="B1394" s="142">
        <v>2200512</v>
      </c>
      <c r="C1394" s="143" t="s">
        <v>1137</v>
      </c>
      <c r="D1394" s="143"/>
      <c r="E1394" s="141">
        <f t="shared" si="83"/>
        <v>0</v>
      </c>
      <c r="F1394" s="138">
        <v>0</v>
      </c>
    </row>
    <row r="1395" s="114" customFormat="1" ht="28.05" hidden="1" customHeight="1" spans="1:6">
      <c r="A1395" s="114">
        <f t="shared" si="82"/>
        <v>7</v>
      </c>
      <c r="B1395" s="142">
        <v>2200513</v>
      </c>
      <c r="C1395" s="143" t="s">
        <v>1138</v>
      </c>
      <c r="D1395" s="143"/>
      <c r="E1395" s="141">
        <f t="shared" si="83"/>
        <v>0</v>
      </c>
      <c r="F1395" s="138">
        <v>0</v>
      </c>
    </row>
    <row r="1396" s="114" customFormat="1" ht="28.05" hidden="1" customHeight="1" spans="1:6">
      <c r="A1396" s="114">
        <f t="shared" si="82"/>
        <v>7</v>
      </c>
      <c r="B1396" s="142">
        <v>2200514</v>
      </c>
      <c r="C1396" s="143" t="s">
        <v>1139</v>
      </c>
      <c r="D1396" s="143"/>
      <c r="E1396" s="141">
        <f t="shared" si="83"/>
        <v>0</v>
      </c>
      <c r="F1396" s="138">
        <v>0</v>
      </c>
    </row>
    <row r="1397" s="114" customFormat="1" ht="28.05" hidden="1" customHeight="1" spans="1:6">
      <c r="A1397" s="114">
        <f t="shared" si="82"/>
        <v>7</v>
      </c>
      <c r="B1397" s="142">
        <v>2200599</v>
      </c>
      <c r="C1397" s="143" t="s">
        <v>1140</v>
      </c>
      <c r="D1397" s="143"/>
      <c r="E1397" s="141">
        <f t="shared" si="83"/>
        <v>0</v>
      </c>
      <c r="F1397" s="138">
        <v>0</v>
      </c>
    </row>
    <row r="1398" s="114" customFormat="1" ht="28.05" hidden="1" customHeight="1" spans="1:6">
      <c r="A1398" s="114">
        <f t="shared" si="82"/>
        <v>5</v>
      </c>
      <c r="B1398" s="142">
        <v>22099</v>
      </c>
      <c r="C1398" s="143" t="s">
        <v>1141</v>
      </c>
      <c r="D1398" s="143"/>
      <c r="E1398" s="141">
        <f t="shared" si="83"/>
        <v>0</v>
      </c>
      <c r="F1398" s="145">
        <v>0</v>
      </c>
    </row>
    <row r="1399" s="114" customFormat="1" ht="28.05" hidden="1" customHeight="1" spans="1:6">
      <c r="A1399" s="114">
        <f t="shared" si="82"/>
        <v>7</v>
      </c>
      <c r="B1399" s="142">
        <v>2209999</v>
      </c>
      <c r="C1399" s="143" t="s">
        <v>1142</v>
      </c>
      <c r="D1399" s="143"/>
      <c r="E1399" s="141">
        <f t="shared" si="83"/>
        <v>0</v>
      </c>
      <c r="F1399" s="138">
        <v>0</v>
      </c>
    </row>
    <row r="1400" s="114" customFormat="1" ht="25" customHeight="1" spans="1:6">
      <c r="A1400" s="114">
        <f t="shared" si="82"/>
        <v>3</v>
      </c>
      <c r="B1400" s="139">
        <v>221</v>
      </c>
      <c r="C1400" s="140" t="s">
        <v>1143</v>
      </c>
      <c r="D1400" s="136">
        <f>_wpsfn.ROUNDBANK(E1400,2)</f>
        <v>1149.76</v>
      </c>
      <c r="E1400" s="141">
        <f t="shared" si="83"/>
        <v>1149.7572</v>
      </c>
      <c r="F1400" s="138">
        <v>11497572</v>
      </c>
    </row>
    <row r="1401" s="114" customFormat="1" ht="28.05" hidden="1" customHeight="1" spans="1:6">
      <c r="A1401" s="114">
        <f t="shared" si="82"/>
        <v>5</v>
      </c>
      <c r="B1401" s="142">
        <v>22101</v>
      </c>
      <c r="C1401" s="143" t="s">
        <v>1144</v>
      </c>
      <c r="D1401" s="143"/>
      <c r="E1401" s="141">
        <f t="shared" si="83"/>
        <v>0</v>
      </c>
      <c r="F1401" s="145">
        <v>0</v>
      </c>
    </row>
    <row r="1402" s="114" customFormat="1" ht="28.05" hidden="1" customHeight="1" spans="1:6">
      <c r="A1402" s="114">
        <f t="shared" ref="A1402:A1465" si="84">LEN(B1402)</f>
        <v>7</v>
      </c>
      <c r="B1402" s="142">
        <v>2210101</v>
      </c>
      <c r="C1402" s="143" t="s">
        <v>1145</v>
      </c>
      <c r="D1402" s="143"/>
      <c r="E1402" s="141">
        <f t="shared" si="83"/>
        <v>0</v>
      </c>
      <c r="F1402" s="138">
        <v>0</v>
      </c>
    </row>
    <row r="1403" s="114" customFormat="1" ht="28.05" hidden="1" customHeight="1" spans="1:6">
      <c r="A1403" s="114">
        <f t="shared" si="84"/>
        <v>7</v>
      </c>
      <c r="B1403" s="142">
        <v>2210102</v>
      </c>
      <c r="C1403" s="143" t="s">
        <v>1146</v>
      </c>
      <c r="D1403" s="143"/>
      <c r="E1403" s="141">
        <f t="shared" si="83"/>
        <v>0</v>
      </c>
      <c r="F1403" s="138">
        <v>0</v>
      </c>
    </row>
    <row r="1404" s="114" customFormat="1" ht="28.05" hidden="1" customHeight="1" spans="1:6">
      <c r="A1404" s="114">
        <f t="shared" si="84"/>
        <v>7</v>
      </c>
      <c r="B1404" s="142">
        <v>2210103</v>
      </c>
      <c r="C1404" s="143" t="s">
        <v>1147</v>
      </c>
      <c r="D1404" s="143"/>
      <c r="E1404" s="141">
        <f t="shared" si="83"/>
        <v>0</v>
      </c>
      <c r="F1404" s="138">
        <v>0</v>
      </c>
    </row>
    <row r="1405" s="114" customFormat="1" ht="28.05" hidden="1" customHeight="1" spans="1:6">
      <c r="A1405" s="114">
        <f t="shared" si="84"/>
        <v>7</v>
      </c>
      <c r="B1405" s="142">
        <v>2210104</v>
      </c>
      <c r="C1405" s="143" t="s">
        <v>1148</v>
      </c>
      <c r="D1405" s="143"/>
      <c r="E1405" s="141">
        <f t="shared" si="83"/>
        <v>0</v>
      </c>
      <c r="F1405" s="138">
        <v>0</v>
      </c>
    </row>
    <row r="1406" s="114" customFormat="1" ht="28.05" hidden="1" customHeight="1" spans="1:6">
      <c r="A1406" s="114">
        <f t="shared" si="84"/>
        <v>7</v>
      </c>
      <c r="B1406" s="142">
        <v>2210105</v>
      </c>
      <c r="C1406" s="143" t="s">
        <v>1149</v>
      </c>
      <c r="D1406" s="143"/>
      <c r="E1406" s="141">
        <f t="shared" si="83"/>
        <v>0</v>
      </c>
      <c r="F1406" s="138">
        <v>0</v>
      </c>
    </row>
    <row r="1407" s="114" customFormat="1" ht="28.05" hidden="1" customHeight="1" spans="1:6">
      <c r="A1407" s="114">
        <f t="shared" si="84"/>
        <v>7</v>
      </c>
      <c r="B1407" s="142">
        <v>2210106</v>
      </c>
      <c r="C1407" s="143" t="s">
        <v>1150</v>
      </c>
      <c r="D1407" s="143"/>
      <c r="E1407" s="141">
        <f t="shared" si="83"/>
        <v>0</v>
      </c>
      <c r="F1407" s="138">
        <v>0</v>
      </c>
    </row>
    <row r="1408" s="114" customFormat="1" ht="28.05" hidden="1" customHeight="1" spans="1:6">
      <c r="A1408" s="114">
        <f t="shared" si="84"/>
        <v>7</v>
      </c>
      <c r="B1408" s="142">
        <v>2210107</v>
      </c>
      <c r="C1408" s="143" t="s">
        <v>788</v>
      </c>
      <c r="D1408" s="143"/>
      <c r="E1408" s="141">
        <f t="shared" si="83"/>
        <v>0</v>
      </c>
      <c r="F1408" s="138">
        <v>0</v>
      </c>
    </row>
    <row r="1409" s="114" customFormat="1" ht="28.05" hidden="1" customHeight="1" spans="1:6">
      <c r="A1409" s="114">
        <f t="shared" si="84"/>
        <v>7</v>
      </c>
      <c r="B1409" s="142">
        <v>2210108</v>
      </c>
      <c r="C1409" s="143" t="s">
        <v>1151</v>
      </c>
      <c r="D1409" s="143"/>
      <c r="E1409" s="141">
        <f t="shared" si="83"/>
        <v>0</v>
      </c>
      <c r="F1409" s="138">
        <v>0</v>
      </c>
    </row>
    <row r="1410" s="114" customFormat="1" ht="28.05" hidden="1" customHeight="1" spans="1:6">
      <c r="A1410" s="114">
        <f t="shared" si="84"/>
        <v>7</v>
      </c>
      <c r="B1410" s="142">
        <v>2210109</v>
      </c>
      <c r="C1410" s="143" t="s">
        <v>1152</v>
      </c>
      <c r="D1410" s="143"/>
      <c r="E1410" s="141">
        <f t="shared" si="83"/>
        <v>0</v>
      </c>
      <c r="F1410" s="138">
        <v>0</v>
      </c>
    </row>
    <row r="1411" s="114" customFormat="1" ht="28.05" hidden="1" customHeight="1" spans="1:6">
      <c r="A1411" s="114">
        <f t="shared" si="84"/>
        <v>7</v>
      </c>
      <c r="B1411" s="142">
        <v>2210199</v>
      </c>
      <c r="C1411" s="143" t="s">
        <v>1153</v>
      </c>
      <c r="D1411" s="143"/>
      <c r="E1411" s="141">
        <f t="shared" si="83"/>
        <v>0</v>
      </c>
      <c r="F1411" s="138">
        <v>0</v>
      </c>
    </row>
    <row r="1412" s="114" customFormat="1" ht="25" customHeight="1" spans="1:6">
      <c r="A1412" s="114">
        <f t="shared" si="84"/>
        <v>5</v>
      </c>
      <c r="B1412" s="142">
        <v>22102</v>
      </c>
      <c r="C1412" s="143" t="s">
        <v>1154</v>
      </c>
      <c r="D1412" s="144">
        <f>_wpsfn.ROUNDBANK(E1412,2)</f>
        <v>1149.76</v>
      </c>
      <c r="E1412" s="141">
        <f t="shared" si="83"/>
        <v>1149.7572</v>
      </c>
      <c r="F1412" s="145">
        <v>11497572</v>
      </c>
    </row>
    <row r="1413" s="114" customFormat="1" ht="25" customHeight="1" spans="1:6">
      <c r="A1413" s="114">
        <f t="shared" si="84"/>
        <v>7</v>
      </c>
      <c r="B1413" s="142">
        <v>2210201</v>
      </c>
      <c r="C1413" s="143" t="s">
        <v>1155</v>
      </c>
      <c r="D1413" s="144">
        <f>_wpsfn.ROUNDBANK(E1413,2)</f>
        <v>1149.76</v>
      </c>
      <c r="E1413" s="141">
        <f t="shared" si="83"/>
        <v>1149.7572</v>
      </c>
      <c r="F1413" s="138">
        <v>11497572</v>
      </c>
    </row>
    <row r="1414" s="114" customFormat="1" ht="28.05" hidden="1" customHeight="1" spans="1:6">
      <c r="A1414" s="114">
        <f t="shared" si="84"/>
        <v>7</v>
      </c>
      <c r="B1414" s="142">
        <v>2210202</v>
      </c>
      <c r="C1414" s="143" t="s">
        <v>1156</v>
      </c>
      <c r="D1414" s="143"/>
      <c r="E1414" s="141">
        <f t="shared" si="83"/>
        <v>0</v>
      </c>
      <c r="F1414" s="138">
        <v>0</v>
      </c>
    </row>
    <row r="1415" s="114" customFormat="1" ht="28.05" hidden="1" customHeight="1" spans="1:6">
      <c r="A1415" s="114">
        <f t="shared" si="84"/>
        <v>7</v>
      </c>
      <c r="B1415" s="142">
        <v>2210203</v>
      </c>
      <c r="C1415" s="143" t="s">
        <v>1157</v>
      </c>
      <c r="D1415" s="143"/>
      <c r="E1415" s="141">
        <f t="shared" si="83"/>
        <v>0</v>
      </c>
      <c r="F1415" s="138">
        <v>0</v>
      </c>
    </row>
    <row r="1416" s="114" customFormat="1" ht="28.05" hidden="1" customHeight="1" spans="1:6">
      <c r="A1416" s="114">
        <f t="shared" si="84"/>
        <v>5</v>
      </c>
      <c r="B1416" s="142">
        <v>22103</v>
      </c>
      <c r="C1416" s="143" t="s">
        <v>1158</v>
      </c>
      <c r="D1416" s="143"/>
      <c r="E1416" s="141">
        <f t="shared" ref="E1416:E1479" si="85">F1416/10000</f>
        <v>0</v>
      </c>
      <c r="F1416" s="145">
        <v>0</v>
      </c>
    </row>
    <row r="1417" s="114" customFormat="1" ht="28.05" hidden="1" customHeight="1" spans="1:6">
      <c r="A1417" s="114">
        <f t="shared" si="84"/>
        <v>7</v>
      </c>
      <c r="B1417" s="142">
        <v>2210301</v>
      </c>
      <c r="C1417" s="143" t="s">
        <v>1159</v>
      </c>
      <c r="D1417" s="143"/>
      <c r="E1417" s="141">
        <f t="shared" si="85"/>
        <v>0</v>
      </c>
      <c r="F1417" s="138">
        <v>0</v>
      </c>
    </row>
    <row r="1418" s="114" customFormat="1" ht="28.05" hidden="1" customHeight="1" spans="1:6">
      <c r="A1418" s="114">
        <f t="shared" si="84"/>
        <v>7</v>
      </c>
      <c r="B1418" s="142">
        <v>2210302</v>
      </c>
      <c r="C1418" s="143" t="s">
        <v>1160</v>
      </c>
      <c r="D1418" s="143"/>
      <c r="E1418" s="141">
        <f t="shared" si="85"/>
        <v>0</v>
      </c>
      <c r="F1418" s="138">
        <v>0</v>
      </c>
    </row>
    <row r="1419" s="114" customFormat="1" ht="28.05" hidden="1" customHeight="1" spans="1:6">
      <c r="A1419" s="114">
        <f t="shared" si="84"/>
        <v>7</v>
      </c>
      <c r="B1419" s="142">
        <v>2210399</v>
      </c>
      <c r="C1419" s="143" t="s">
        <v>1161</v>
      </c>
      <c r="D1419" s="143"/>
      <c r="E1419" s="141">
        <f t="shared" si="85"/>
        <v>0</v>
      </c>
      <c r="F1419" s="138">
        <v>0</v>
      </c>
    </row>
    <row r="1420" s="114" customFormat="1" ht="25" customHeight="1" spans="1:6">
      <c r="A1420" s="114">
        <f t="shared" si="84"/>
        <v>3</v>
      </c>
      <c r="B1420" s="139">
        <v>222</v>
      </c>
      <c r="C1420" s="140" t="s">
        <v>1162</v>
      </c>
      <c r="D1420" s="136">
        <f t="shared" ref="D1420:D1423" si="86">_wpsfn.ROUNDBANK(E1420,2)</f>
        <v>296.81</v>
      </c>
      <c r="E1420" s="141">
        <f t="shared" si="85"/>
        <v>296.8077</v>
      </c>
      <c r="F1420" s="138">
        <v>2968077</v>
      </c>
    </row>
    <row r="1421" s="114" customFormat="1" ht="25" customHeight="1" spans="1:6">
      <c r="A1421" s="114">
        <f t="shared" si="84"/>
        <v>5</v>
      </c>
      <c r="B1421" s="142">
        <v>22201</v>
      </c>
      <c r="C1421" s="143" t="s">
        <v>1163</v>
      </c>
      <c r="D1421" s="144">
        <f t="shared" si="86"/>
        <v>296.81</v>
      </c>
      <c r="E1421" s="141">
        <f t="shared" si="85"/>
        <v>296.8077</v>
      </c>
      <c r="F1421" s="145">
        <v>2968077</v>
      </c>
    </row>
    <row r="1422" s="114" customFormat="1" ht="28.05" hidden="1" customHeight="1" spans="1:6">
      <c r="A1422" s="114">
        <f t="shared" si="84"/>
        <v>7</v>
      </c>
      <c r="B1422" s="142">
        <v>2220101</v>
      </c>
      <c r="C1422" s="143" t="s">
        <v>65</v>
      </c>
      <c r="D1422" s="143"/>
      <c r="E1422" s="141">
        <f t="shared" si="85"/>
        <v>0</v>
      </c>
      <c r="F1422" s="138">
        <v>0</v>
      </c>
    </row>
    <row r="1423" s="114" customFormat="1" ht="25" customHeight="1" spans="1:6">
      <c r="A1423" s="114">
        <f t="shared" si="84"/>
        <v>7</v>
      </c>
      <c r="B1423" s="142">
        <v>2220102</v>
      </c>
      <c r="C1423" s="143" t="s">
        <v>66</v>
      </c>
      <c r="D1423" s="144">
        <f t="shared" si="86"/>
        <v>296.81</v>
      </c>
      <c r="E1423" s="141">
        <f t="shared" si="85"/>
        <v>296.8077</v>
      </c>
      <c r="F1423" s="138">
        <v>2968077</v>
      </c>
    </row>
    <row r="1424" s="114" customFormat="1" ht="28.05" hidden="1" customHeight="1" spans="1:6">
      <c r="A1424" s="114">
        <f t="shared" si="84"/>
        <v>7</v>
      </c>
      <c r="B1424" s="142">
        <v>2220103</v>
      </c>
      <c r="C1424" s="143" t="s">
        <v>67</v>
      </c>
      <c r="D1424" s="143"/>
      <c r="E1424" s="141">
        <f t="shared" si="85"/>
        <v>0</v>
      </c>
      <c r="F1424" s="138">
        <v>0</v>
      </c>
    </row>
    <row r="1425" s="114" customFormat="1" ht="28.05" hidden="1" customHeight="1" spans="1:6">
      <c r="A1425" s="114">
        <f t="shared" si="84"/>
        <v>7</v>
      </c>
      <c r="B1425" s="142">
        <v>2220104</v>
      </c>
      <c r="C1425" s="143" t="s">
        <v>1164</v>
      </c>
      <c r="D1425" s="143"/>
      <c r="E1425" s="141">
        <f t="shared" si="85"/>
        <v>0</v>
      </c>
      <c r="F1425" s="138">
        <v>0</v>
      </c>
    </row>
    <row r="1426" s="114" customFormat="1" ht="28.05" hidden="1" customHeight="1" spans="1:6">
      <c r="A1426" s="114">
        <f t="shared" si="84"/>
        <v>7</v>
      </c>
      <c r="B1426" s="142">
        <v>2220105</v>
      </c>
      <c r="C1426" s="143" t="s">
        <v>1165</v>
      </c>
      <c r="D1426" s="143"/>
      <c r="E1426" s="141">
        <f t="shared" si="85"/>
        <v>0</v>
      </c>
      <c r="F1426" s="138">
        <v>0</v>
      </c>
    </row>
    <row r="1427" s="114" customFormat="1" ht="28.05" hidden="1" customHeight="1" spans="1:6">
      <c r="A1427" s="114">
        <f t="shared" si="84"/>
        <v>7</v>
      </c>
      <c r="B1427" s="142">
        <v>2220106</v>
      </c>
      <c r="C1427" s="143" t="s">
        <v>1166</v>
      </c>
      <c r="D1427" s="143"/>
      <c r="E1427" s="141">
        <f t="shared" si="85"/>
        <v>0</v>
      </c>
      <c r="F1427" s="138">
        <v>0</v>
      </c>
    </row>
    <row r="1428" s="114" customFormat="1" ht="28.05" hidden="1" customHeight="1" spans="1:6">
      <c r="A1428" s="114">
        <f t="shared" si="84"/>
        <v>7</v>
      </c>
      <c r="B1428" s="142">
        <v>2220107</v>
      </c>
      <c r="C1428" s="143" t="s">
        <v>1167</v>
      </c>
      <c r="D1428" s="143"/>
      <c r="E1428" s="141">
        <f t="shared" si="85"/>
        <v>0</v>
      </c>
      <c r="F1428" s="138">
        <v>0</v>
      </c>
    </row>
    <row r="1429" s="114" customFormat="1" ht="28.05" hidden="1" customHeight="1" spans="1:6">
      <c r="A1429" s="114">
        <f t="shared" si="84"/>
        <v>7</v>
      </c>
      <c r="B1429" s="142">
        <v>2220112</v>
      </c>
      <c r="C1429" s="143" t="s">
        <v>1168</v>
      </c>
      <c r="D1429" s="143"/>
      <c r="E1429" s="141">
        <f t="shared" si="85"/>
        <v>0</v>
      </c>
      <c r="F1429" s="138">
        <v>0</v>
      </c>
    </row>
    <row r="1430" s="114" customFormat="1" ht="28.05" hidden="1" customHeight="1" spans="1:6">
      <c r="A1430" s="114">
        <f t="shared" si="84"/>
        <v>7</v>
      </c>
      <c r="B1430" s="142">
        <v>2220113</v>
      </c>
      <c r="C1430" s="143" t="s">
        <v>1169</v>
      </c>
      <c r="D1430" s="143"/>
      <c r="E1430" s="141">
        <f t="shared" si="85"/>
        <v>0</v>
      </c>
      <c r="F1430" s="138">
        <v>0</v>
      </c>
    </row>
    <row r="1431" s="114" customFormat="1" ht="28.05" hidden="1" customHeight="1" spans="1:6">
      <c r="A1431" s="114">
        <f t="shared" si="84"/>
        <v>7</v>
      </c>
      <c r="B1431" s="142">
        <v>2220114</v>
      </c>
      <c r="C1431" s="143" t="s">
        <v>1170</v>
      </c>
      <c r="D1431" s="143"/>
      <c r="E1431" s="141">
        <f t="shared" si="85"/>
        <v>0</v>
      </c>
      <c r="F1431" s="138">
        <v>0</v>
      </c>
    </row>
    <row r="1432" s="114" customFormat="1" ht="28.05" hidden="1" customHeight="1" spans="1:6">
      <c r="A1432" s="114">
        <f t="shared" si="84"/>
        <v>7</v>
      </c>
      <c r="B1432" s="142">
        <v>2220115</v>
      </c>
      <c r="C1432" s="143" t="s">
        <v>1171</v>
      </c>
      <c r="D1432" s="143"/>
      <c r="E1432" s="141">
        <f t="shared" si="85"/>
        <v>0</v>
      </c>
      <c r="F1432" s="138">
        <v>0</v>
      </c>
    </row>
    <row r="1433" s="114" customFormat="1" ht="28.05" hidden="1" customHeight="1" spans="1:6">
      <c r="A1433" s="114">
        <f t="shared" si="84"/>
        <v>7</v>
      </c>
      <c r="B1433" s="142">
        <v>2220118</v>
      </c>
      <c r="C1433" s="143" t="s">
        <v>1172</v>
      </c>
      <c r="D1433" s="143"/>
      <c r="E1433" s="141">
        <f t="shared" si="85"/>
        <v>0</v>
      </c>
      <c r="F1433" s="138">
        <v>0</v>
      </c>
    </row>
    <row r="1434" s="114" customFormat="1" ht="28.05" hidden="1" customHeight="1" spans="1:6">
      <c r="A1434" s="114">
        <f t="shared" si="84"/>
        <v>7</v>
      </c>
      <c r="B1434" s="142">
        <v>2220119</v>
      </c>
      <c r="C1434" s="143" t="s">
        <v>1173</v>
      </c>
      <c r="D1434" s="143"/>
      <c r="E1434" s="141">
        <f t="shared" si="85"/>
        <v>0</v>
      </c>
      <c r="F1434" s="138">
        <v>0</v>
      </c>
    </row>
    <row r="1435" s="114" customFormat="1" ht="28.05" hidden="1" customHeight="1" spans="1:6">
      <c r="A1435" s="114">
        <f t="shared" si="84"/>
        <v>7</v>
      </c>
      <c r="B1435" s="142">
        <v>2220120</v>
      </c>
      <c r="C1435" s="143" t="s">
        <v>1174</v>
      </c>
      <c r="D1435" s="143"/>
      <c r="E1435" s="141">
        <f t="shared" si="85"/>
        <v>0</v>
      </c>
      <c r="F1435" s="138">
        <v>0</v>
      </c>
    </row>
    <row r="1436" s="114" customFormat="1" ht="28.05" hidden="1" customHeight="1" spans="1:6">
      <c r="A1436" s="114">
        <f t="shared" si="84"/>
        <v>7</v>
      </c>
      <c r="B1436" s="142">
        <v>2220121</v>
      </c>
      <c r="C1436" s="143" t="s">
        <v>1175</v>
      </c>
      <c r="D1436" s="143"/>
      <c r="E1436" s="141">
        <f t="shared" si="85"/>
        <v>0</v>
      </c>
      <c r="F1436" s="138">
        <v>0</v>
      </c>
    </row>
    <row r="1437" s="114" customFormat="1" ht="28.05" hidden="1" customHeight="1" spans="1:6">
      <c r="A1437" s="114">
        <f t="shared" si="84"/>
        <v>7</v>
      </c>
      <c r="B1437" s="142">
        <v>2220150</v>
      </c>
      <c r="C1437" s="143" t="s">
        <v>74</v>
      </c>
      <c r="D1437" s="143"/>
      <c r="E1437" s="141">
        <f t="shared" si="85"/>
        <v>0</v>
      </c>
      <c r="F1437" s="138">
        <v>0</v>
      </c>
    </row>
    <row r="1438" s="114" customFormat="1" ht="28.05" hidden="1" customHeight="1" spans="1:6">
      <c r="A1438" s="114">
        <f t="shared" si="84"/>
        <v>7</v>
      </c>
      <c r="B1438" s="142">
        <v>2220199</v>
      </c>
      <c r="C1438" s="143" t="s">
        <v>1176</v>
      </c>
      <c r="D1438" s="143"/>
      <c r="E1438" s="141">
        <f t="shared" si="85"/>
        <v>0</v>
      </c>
      <c r="F1438" s="138">
        <v>0</v>
      </c>
    </row>
    <row r="1439" s="114" customFormat="1" ht="28.05" hidden="1" customHeight="1" spans="1:6">
      <c r="A1439" s="114">
        <f t="shared" si="84"/>
        <v>5</v>
      </c>
      <c r="B1439" s="142">
        <v>22203</v>
      </c>
      <c r="C1439" s="143" t="s">
        <v>1177</v>
      </c>
      <c r="D1439" s="143"/>
      <c r="E1439" s="141">
        <f t="shared" si="85"/>
        <v>0</v>
      </c>
      <c r="F1439" s="145">
        <v>0</v>
      </c>
    </row>
    <row r="1440" s="114" customFormat="1" ht="28.05" hidden="1" customHeight="1" spans="1:6">
      <c r="A1440" s="114">
        <f t="shared" si="84"/>
        <v>7</v>
      </c>
      <c r="B1440" s="142">
        <v>2220301</v>
      </c>
      <c r="C1440" s="143" t="s">
        <v>1178</v>
      </c>
      <c r="D1440" s="143"/>
      <c r="E1440" s="141">
        <f t="shared" si="85"/>
        <v>0</v>
      </c>
      <c r="F1440" s="138">
        <v>0</v>
      </c>
    </row>
    <row r="1441" s="114" customFormat="1" ht="28.05" hidden="1" customHeight="1" spans="1:6">
      <c r="A1441" s="114">
        <f t="shared" si="84"/>
        <v>7</v>
      </c>
      <c r="B1441" s="142">
        <v>2220303</v>
      </c>
      <c r="C1441" s="143" t="s">
        <v>1179</v>
      </c>
      <c r="D1441" s="143"/>
      <c r="E1441" s="141">
        <f t="shared" si="85"/>
        <v>0</v>
      </c>
      <c r="F1441" s="138">
        <v>0</v>
      </c>
    </row>
    <row r="1442" s="114" customFormat="1" ht="28.05" hidden="1" customHeight="1" spans="1:6">
      <c r="A1442" s="114">
        <f t="shared" si="84"/>
        <v>7</v>
      </c>
      <c r="B1442" s="142">
        <v>2220304</v>
      </c>
      <c r="C1442" s="143" t="s">
        <v>1180</v>
      </c>
      <c r="D1442" s="143"/>
      <c r="E1442" s="141">
        <f t="shared" si="85"/>
        <v>0</v>
      </c>
      <c r="F1442" s="138">
        <v>0</v>
      </c>
    </row>
    <row r="1443" s="114" customFormat="1" ht="28.05" hidden="1" customHeight="1" spans="1:6">
      <c r="A1443" s="114">
        <f t="shared" si="84"/>
        <v>7</v>
      </c>
      <c r="B1443" s="142">
        <v>2220305</v>
      </c>
      <c r="C1443" s="143" t="s">
        <v>1181</v>
      </c>
      <c r="D1443" s="143"/>
      <c r="E1443" s="141">
        <f t="shared" si="85"/>
        <v>0</v>
      </c>
      <c r="F1443" s="138">
        <v>0</v>
      </c>
    </row>
    <row r="1444" s="114" customFormat="1" ht="28.05" hidden="1" customHeight="1" spans="1:6">
      <c r="A1444" s="114">
        <f t="shared" si="84"/>
        <v>7</v>
      </c>
      <c r="B1444" s="142">
        <v>2220399</v>
      </c>
      <c r="C1444" s="143" t="s">
        <v>1182</v>
      </c>
      <c r="D1444" s="143"/>
      <c r="E1444" s="141">
        <f t="shared" si="85"/>
        <v>0</v>
      </c>
      <c r="F1444" s="138">
        <v>0</v>
      </c>
    </row>
    <row r="1445" s="114" customFormat="1" ht="28.05" hidden="1" customHeight="1" spans="1:6">
      <c r="A1445" s="114">
        <f t="shared" si="84"/>
        <v>5</v>
      </c>
      <c r="B1445" s="142">
        <v>22204</v>
      </c>
      <c r="C1445" s="143" t="s">
        <v>1183</v>
      </c>
      <c r="D1445" s="143"/>
      <c r="E1445" s="141">
        <f t="shared" si="85"/>
        <v>0</v>
      </c>
      <c r="F1445" s="145">
        <v>0</v>
      </c>
    </row>
    <row r="1446" s="114" customFormat="1" ht="28.05" hidden="1" customHeight="1" spans="1:6">
      <c r="A1446" s="114">
        <f t="shared" si="84"/>
        <v>7</v>
      </c>
      <c r="B1446" s="142">
        <v>2220401</v>
      </c>
      <c r="C1446" s="143" t="s">
        <v>1184</v>
      </c>
      <c r="D1446" s="143"/>
      <c r="E1446" s="141">
        <f t="shared" si="85"/>
        <v>0</v>
      </c>
      <c r="F1446" s="138">
        <v>0</v>
      </c>
    </row>
    <row r="1447" s="114" customFormat="1" ht="28.05" hidden="1" customHeight="1" spans="1:6">
      <c r="A1447" s="114">
        <f t="shared" si="84"/>
        <v>7</v>
      </c>
      <c r="B1447" s="142">
        <v>2220402</v>
      </c>
      <c r="C1447" s="143" t="s">
        <v>1185</v>
      </c>
      <c r="D1447" s="143"/>
      <c r="E1447" s="141">
        <f t="shared" si="85"/>
        <v>0</v>
      </c>
      <c r="F1447" s="138">
        <v>0</v>
      </c>
    </row>
    <row r="1448" s="114" customFormat="1" ht="28.05" hidden="1" customHeight="1" spans="1:6">
      <c r="A1448" s="114">
        <f t="shared" si="84"/>
        <v>7</v>
      </c>
      <c r="B1448" s="142">
        <v>2220403</v>
      </c>
      <c r="C1448" s="143" t="s">
        <v>1186</v>
      </c>
      <c r="D1448" s="143"/>
      <c r="E1448" s="141">
        <f t="shared" si="85"/>
        <v>0</v>
      </c>
      <c r="F1448" s="138">
        <v>0</v>
      </c>
    </row>
    <row r="1449" s="114" customFormat="1" ht="28.05" hidden="1" customHeight="1" spans="1:6">
      <c r="A1449" s="114">
        <f t="shared" si="84"/>
        <v>7</v>
      </c>
      <c r="B1449" s="142">
        <v>2220404</v>
      </c>
      <c r="C1449" s="143" t="s">
        <v>1187</v>
      </c>
      <c r="D1449" s="143"/>
      <c r="E1449" s="141">
        <f t="shared" si="85"/>
        <v>0</v>
      </c>
      <c r="F1449" s="138">
        <v>0</v>
      </c>
    </row>
    <row r="1450" s="114" customFormat="1" ht="28.05" hidden="1" customHeight="1" spans="1:6">
      <c r="A1450" s="114">
        <f t="shared" si="84"/>
        <v>7</v>
      </c>
      <c r="B1450" s="142">
        <v>2220499</v>
      </c>
      <c r="C1450" s="143" t="s">
        <v>1188</v>
      </c>
      <c r="D1450" s="143"/>
      <c r="E1450" s="141">
        <f t="shared" si="85"/>
        <v>0</v>
      </c>
      <c r="F1450" s="138">
        <v>0</v>
      </c>
    </row>
    <row r="1451" s="114" customFormat="1" ht="28.05" hidden="1" customHeight="1" spans="1:6">
      <c r="A1451" s="114">
        <f t="shared" si="84"/>
        <v>5</v>
      </c>
      <c r="B1451" s="142">
        <v>22205</v>
      </c>
      <c r="C1451" s="143" t="s">
        <v>1189</v>
      </c>
      <c r="D1451" s="143"/>
      <c r="E1451" s="141">
        <f t="shared" si="85"/>
        <v>0</v>
      </c>
      <c r="F1451" s="145">
        <v>0</v>
      </c>
    </row>
    <row r="1452" s="114" customFormat="1" ht="28.05" hidden="1" customHeight="1" spans="1:6">
      <c r="A1452" s="114">
        <f t="shared" si="84"/>
        <v>7</v>
      </c>
      <c r="B1452" s="142">
        <v>2220501</v>
      </c>
      <c r="C1452" s="143" t="s">
        <v>1190</v>
      </c>
      <c r="D1452" s="143"/>
      <c r="E1452" s="141">
        <f t="shared" si="85"/>
        <v>0</v>
      </c>
      <c r="F1452" s="138">
        <v>0</v>
      </c>
    </row>
    <row r="1453" s="114" customFormat="1" ht="28.05" hidden="1" customHeight="1" spans="1:6">
      <c r="A1453" s="114">
        <f t="shared" si="84"/>
        <v>7</v>
      </c>
      <c r="B1453" s="142">
        <v>2220502</v>
      </c>
      <c r="C1453" s="143" t="s">
        <v>1191</v>
      </c>
      <c r="D1453" s="143"/>
      <c r="E1453" s="141">
        <f t="shared" si="85"/>
        <v>0</v>
      </c>
      <c r="F1453" s="138">
        <v>0</v>
      </c>
    </row>
    <row r="1454" s="114" customFormat="1" ht="28.05" hidden="1" customHeight="1" spans="1:6">
      <c r="A1454" s="114">
        <f t="shared" si="84"/>
        <v>7</v>
      </c>
      <c r="B1454" s="142">
        <v>2220503</v>
      </c>
      <c r="C1454" s="143" t="s">
        <v>1192</v>
      </c>
      <c r="D1454" s="143"/>
      <c r="E1454" s="141">
        <f t="shared" si="85"/>
        <v>0</v>
      </c>
      <c r="F1454" s="138">
        <v>0</v>
      </c>
    </row>
    <row r="1455" s="114" customFormat="1" ht="28.05" hidden="1" customHeight="1" spans="1:6">
      <c r="A1455" s="114">
        <f t="shared" si="84"/>
        <v>7</v>
      </c>
      <c r="B1455" s="142">
        <v>2220504</v>
      </c>
      <c r="C1455" s="143" t="s">
        <v>1193</v>
      </c>
      <c r="D1455" s="143"/>
      <c r="E1455" s="141">
        <f t="shared" si="85"/>
        <v>0</v>
      </c>
      <c r="F1455" s="138">
        <v>0</v>
      </c>
    </row>
    <row r="1456" s="114" customFormat="1" ht="28.05" hidden="1" customHeight="1" spans="1:6">
      <c r="A1456" s="114">
        <f t="shared" si="84"/>
        <v>7</v>
      </c>
      <c r="B1456" s="142">
        <v>2220505</v>
      </c>
      <c r="C1456" s="143" t="s">
        <v>1194</v>
      </c>
      <c r="D1456" s="143"/>
      <c r="E1456" s="141">
        <f t="shared" si="85"/>
        <v>0</v>
      </c>
      <c r="F1456" s="138">
        <v>0</v>
      </c>
    </row>
    <row r="1457" s="114" customFormat="1" ht="28.05" hidden="1" customHeight="1" spans="1:6">
      <c r="A1457" s="114">
        <f t="shared" si="84"/>
        <v>7</v>
      </c>
      <c r="B1457" s="142">
        <v>2220506</v>
      </c>
      <c r="C1457" s="143" t="s">
        <v>1195</v>
      </c>
      <c r="D1457" s="143"/>
      <c r="E1457" s="141">
        <f t="shared" si="85"/>
        <v>0</v>
      </c>
      <c r="F1457" s="138">
        <v>0</v>
      </c>
    </row>
    <row r="1458" s="114" customFormat="1" ht="28.05" hidden="1" customHeight="1" spans="1:6">
      <c r="A1458" s="114">
        <f t="shared" si="84"/>
        <v>7</v>
      </c>
      <c r="B1458" s="142">
        <v>2220507</v>
      </c>
      <c r="C1458" s="143" t="s">
        <v>1196</v>
      </c>
      <c r="D1458" s="143"/>
      <c r="E1458" s="141">
        <f t="shared" si="85"/>
        <v>0</v>
      </c>
      <c r="F1458" s="138">
        <v>0</v>
      </c>
    </row>
    <row r="1459" s="114" customFormat="1" ht="28.05" hidden="1" customHeight="1" spans="1:6">
      <c r="A1459" s="114">
        <f t="shared" si="84"/>
        <v>7</v>
      </c>
      <c r="B1459" s="142">
        <v>2220508</v>
      </c>
      <c r="C1459" s="143" t="s">
        <v>1197</v>
      </c>
      <c r="D1459" s="143"/>
      <c r="E1459" s="141">
        <f t="shared" si="85"/>
        <v>0</v>
      </c>
      <c r="F1459" s="138">
        <v>0</v>
      </c>
    </row>
    <row r="1460" s="114" customFormat="1" ht="28.05" hidden="1" customHeight="1" spans="1:6">
      <c r="A1460" s="114">
        <f t="shared" si="84"/>
        <v>7</v>
      </c>
      <c r="B1460" s="142">
        <v>2220509</v>
      </c>
      <c r="C1460" s="143" t="s">
        <v>1198</v>
      </c>
      <c r="D1460" s="143"/>
      <c r="E1460" s="141">
        <f t="shared" si="85"/>
        <v>0</v>
      </c>
      <c r="F1460" s="138">
        <v>0</v>
      </c>
    </row>
    <row r="1461" s="114" customFormat="1" ht="28.05" hidden="1" customHeight="1" spans="1:6">
      <c r="A1461" s="114">
        <f t="shared" si="84"/>
        <v>7</v>
      </c>
      <c r="B1461" s="142">
        <v>2220510</v>
      </c>
      <c r="C1461" s="143" t="s">
        <v>1199</v>
      </c>
      <c r="D1461" s="143"/>
      <c r="E1461" s="141">
        <f t="shared" si="85"/>
        <v>0</v>
      </c>
      <c r="F1461" s="138">
        <v>0</v>
      </c>
    </row>
    <row r="1462" s="114" customFormat="1" ht="28.05" hidden="1" customHeight="1" spans="1:6">
      <c r="A1462" s="114">
        <f t="shared" si="84"/>
        <v>7</v>
      </c>
      <c r="B1462" s="142">
        <v>2220511</v>
      </c>
      <c r="C1462" s="143" t="s">
        <v>1200</v>
      </c>
      <c r="D1462" s="143"/>
      <c r="E1462" s="141">
        <f t="shared" si="85"/>
        <v>0</v>
      </c>
      <c r="F1462" s="138">
        <v>0</v>
      </c>
    </row>
    <row r="1463" s="114" customFormat="1" ht="28.05" hidden="1" customHeight="1" spans="1:6">
      <c r="A1463" s="114">
        <f t="shared" si="84"/>
        <v>7</v>
      </c>
      <c r="B1463" s="142">
        <v>2220599</v>
      </c>
      <c r="C1463" s="143" t="s">
        <v>1201</v>
      </c>
      <c r="D1463" s="143"/>
      <c r="E1463" s="141">
        <f t="shared" si="85"/>
        <v>0</v>
      </c>
      <c r="F1463" s="138">
        <v>0</v>
      </c>
    </row>
    <row r="1464" s="114" customFormat="1" ht="28.05" hidden="1" customHeight="1" spans="1:6">
      <c r="A1464" s="114">
        <f t="shared" si="84"/>
        <v>3</v>
      </c>
      <c r="B1464" s="139">
        <v>223</v>
      </c>
      <c r="C1464" s="140" t="s">
        <v>1202</v>
      </c>
      <c r="D1464" s="140"/>
      <c r="E1464" s="141">
        <f t="shared" si="85"/>
        <v>0</v>
      </c>
      <c r="F1464" s="138">
        <v>0</v>
      </c>
    </row>
    <row r="1465" s="114" customFormat="1" ht="28.05" hidden="1" customHeight="1" spans="1:6">
      <c r="A1465" s="114">
        <f t="shared" si="84"/>
        <v>5</v>
      </c>
      <c r="B1465" s="142">
        <v>22301</v>
      </c>
      <c r="C1465" s="143" t="s">
        <v>1203</v>
      </c>
      <c r="D1465" s="143"/>
      <c r="E1465" s="141">
        <f t="shared" si="85"/>
        <v>0</v>
      </c>
      <c r="F1465" s="145">
        <v>0</v>
      </c>
    </row>
    <row r="1466" s="114" customFormat="1" ht="28.05" hidden="1" customHeight="1" spans="1:6">
      <c r="A1466" s="114">
        <f t="shared" ref="A1466:A1529" si="87">LEN(B1466)</f>
        <v>7</v>
      </c>
      <c r="B1466" s="142">
        <v>2230101</v>
      </c>
      <c r="C1466" s="143" t="s">
        <v>1204</v>
      </c>
      <c r="D1466" s="143"/>
      <c r="E1466" s="141">
        <f t="shared" si="85"/>
        <v>0</v>
      </c>
      <c r="F1466" s="138">
        <v>0</v>
      </c>
    </row>
    <row r="1467" s="114" customFormat="1" ht="28.05" hidden="1" customHeight="1" spans="1:6">
      <c r="A1467" s="114">
        <f t="shared" si="87"/>
        <v>7</v>
      </c>
      <c r="B1467" s="142">
        <v>2230102</v>
      </c>
      <c r="C1467" s="143" t="s">
        <v>1205</v>
      </c>
      <c r="D1467" s="143"/>
      <c r="E1467" s="141">
        <f t="shared" si="85"/>
        <v>0</v>
      </c>
      <c r="F1467" s="138">
        <v>0</v>
      </c>
    </row>
    <row r="1468" s="114" customFormat="1" ht="28.05" hidden="1" customHeight="1" spans="1:6">
      <c r="A1468" s="114">
        <f t="shared" si="87"/>
        <v>7</v>
      </c>
      <c r="B1468" s="142">
        <v>2230103</v>
      </c>
      <c r="C1468" s="143" t="s">
        <v>1206</v>
      </c>
      <c r="D1468" s="143"/>
      <c r="E1468" s="141">
        <f t="shared" si="85"/>
        <v>0</v>
      </c>
      <c r="F1468" s="138">
        <v>0</v>
      </c>
    </row>
    <row r="1469" s="114" customFormat="1" ht="28.05" hidden="1" customHeight="1" spans="1:6">
      <c r="A1469" s="114">
        <f t="shared" si="87"/>
        <v>7</v>
      </c>
      <c r="B1469" s="142">
        <v>2230104</v>
      </c>
      <c r="C1469" s="143" t="s">
        <v>1207</v>
      </c>
      <c r="D1469" s="143"/>
      <c r="E1469" s="141">
        <f t="shared" si="85"/>
        <v>0</v>
      </c>
      <c r="F1469" s="138">
        <v>0</v>
      </c>
    </row>
    <row r="1470" s="114" customFormat="1" ht="28.05" hidden="1" customHeight="1" spans="1:6">
      <c r="A1470" s="114">
        <f t="shared" si="87"/>
        <v>7</v>
      </c>
      <c r="B1470" s="142">
        <v>2230105</v>
      </c>
      <c r="C1470" s="143" t="s">
        <v>1208</v>
      </c>
      <c r="D1470" s="143"/>
      <c r="E1470" s="141">
        <f t="shared" si="85"/>
        <v>0</v>
      </c>
      <c r="F1470" s="138">
        <v>0</v>
      </c>
    </row>
    <row r="1471" s="114" customFormat="1" ht="28.05" hidden="1" customHeight="1" spans="1:6">
      <c r="A1471" s="114">
        <f t="shared" si="87"/>
        <v>7</v>
      </c>
      <c r="B1471" s="142">
        <v>2230106</v>
      </c>
      <c r="C1471" s="143" t="s">
        <v>1209</v>
      </c>
      <c r="D1471" s="143"/>
      <c r="E1471" s="141">
        <f t="shared" si="85"/>
        <v>0</v>
      </c>
      <c r="F1471" s="138">
        <v>0</v>
      </c>
    </row>
    <row r="1472" s="114" customFormat="1" ht="28.05" hidden="1" customHeight="1" spans="1:6">
      <c r="A1472" s="114">
        <f t="shared" si="87"/>
        <v>7</v>
      </c>
      <c r="B1472" s="142">
        <v>2230107</v>
      </c>
      <c r="C1472" s="143" t="s">
        <v>1210</v>
      </c>
      <c r="D1472" s="143"/>
      <c r="E1472" s="141">
        <f t="shared" si="85"/>
        <v>0</v>
      </c>
      <c r="F1472" s="138">
        <v>0</v>
      </c>
    </row>
    <row r="1473" s="114" customFormat="1" ht="28.05" hidden="1" customHeight="1" spans="1:6">
      <c r="A1473" s="114">
        <f t="shared" si="87"/>
        <v>7</v>
      </c>
      <c r="B1473" s="142">
        <v>2230108</v>
      </c>
      <c r="C1473" s="143" t="s">
        <v>1211</v>
      </c>
      <c r="D1473" s="143"/>
      <c r="E1473" s="141">
        <f t="shared" si="85"/>
        <v>0</v>
      </c>
      <c r="F1473" s="138">
        <v>0</v>
      </c>
    </row>
    <row r="1474" s="114" customFormat="1" ht="28.05" hidden="1" customHeight="1" spans="1:6">
      <c r="A1474" s="114">
        <f t="shared" si="87"/>
        <v>7</v>
      </c>
      <c r="B1474" s="142">
        <v>2230109</v>
      </c>
      <c r="C1474" s="143" t="s">
        <v>1212</v>
      </c>
      <c r="D1474" s="143"/>
      <c r="E1474" s="141">
        <f t="shared" si="85"/>
        <v>0</v>
      </c>
      <c r="F1474" s="138">
        <v>0</v>
      </c>
    </row>
    <row r="1475" s="114" customFormat="1" ht="28.05" hidden="1" customHeight="1" spans="1:6">
      <c r="A1475" s="114">
        <f t="shared" si="87"/>
        <v>7</v>
      </c>
      <c r="B1475" s="142">
        <v>2230199</v>
      </c>
      <c r="C1475" s="143" t="s">
        <v>1213</v>
      </c>
      <c r="D1475" s="143"/>
      <c r="E1475" s="141">
        <f t="shared" si="85"/>
        <v>0</v>
      </c>
      <c r="F1475" s="138">
        <v>0</v>
      </c>
    </row>
    <row r="1476" s="114" customFormat="1" ht="28.05" hidden="1" customHeight="1" spans="1:6">
      <c r="A1476" s="114">
        <f t="shared" si="87"/>
        <v>5</v>
      </c>
      <c r="B1476" s="142">
        <v>22302</v>
      </c>
      <c r="C1476" s="143" t="s">
        <v>1214</v>
      </c>
      <c r="D1476" s="143"/>
      <c r="E1476" s="141">
        <f t="shared" si="85"/>
        <v>0</v>
      </c>
      <c r="F1476" s="145">
        <v>0</v>
      </c>
    </row>
    <row r="1477" s="114" customFormat="1" ht="28.05" hidden="1" customHeight="1" spans="1:6">
      <c r="A1477" s="114">
        <f t="shared" si="87"/>
        <v>7</v>
      </c>
      <c r="B1477" s="142">
        <v>2230201</v>
      </c>
      <c r="C1477" s="143" t="s">
        <v>1215</v>
      </c>
      <c r="D1477" s="143"/>
      <c r="E1477" s="141">
        <f t="shared" si="85"/>
        <v>0</v>
      </c>
      <c r="F1477" s="138">
        <v>0</v>
      </c>
    </row>
    <row r="1478" s="114" customFormat="1" ht="28.05" hidden="1" customHeight="1" spans="1:6">
      <c r="A1478" s="114">
        <f t="shared" si="87"/>
        <v>7</v>
      </c>
      <c r="B1478" s="142">
        <v>2230202</v>
      </c>
      <c r="C1478" s="143" t="s">
        <v>1216</v>
      </c>
      <c r="D1478" s="143"/>
      <c r="E1478" s="141">
        <f t="shared" si="85"/>
        <v>0</v>
      </c>
      <c r="F1478" s="138">
        <v>0</v>
      </c>
    </row>
    <row r="1479" s="114" customFormat="1" ht="28.05" hidden="1" customHeight="1" spans="1:6">
      <c r="A1479" s="114">
        <f t="shared" si="87"/>
        <v>7</v>
      </c>
      <c r="B1479" s="142">
        <v>2230203</v>
      </c>
      <c r="C1479" s="143" t="s">
        <v>1217</v>
      </c>
      <c r="D1479" s="143"/>
      <c r="E1479" s="141">
        <f t="shared" si="85"/>
        <v>0</v>
      </c>
      <c r="F1479" s="138">
        <v>0</v>
      </c>
    </row>
    <row r="1480" s="114" customFormat="1" ht="28.05" hidden="1" customHeight="1" spans="1:6">
      <c r="A1480" s="114">
        <f t="shared" si="87"/>
        <v>7</v>
      </c>
      <c r="B1480" s="142">
        <v>2230204</v>
      </c>
      <c r="C1480" s="143" t="s">
        <v>1218</v>
      </c>
      <c r="D1480" s="143"/>
      <c r="E1480" s="141">
        <f t="shared" ref="E1480:E1543" si="88">F1480/10000</f>
        <v>0</v>
      </c>
      <c r="F1480" s="138">
        <v>0</v>
      </c>
    </row>
    <row r="1481" s="114" customFormat="1" ht="28.05" hidden="1" customHeight="1" spans="1:6">
      <c r="A1481" s="114">
        <f t="shared" si="87"/>
        <v>7</v>
      </c>
      <c r="B1481" s="142">
        <v>2230205</v>
      </c>
      <c r="C1481" s="143" t="s">
        <v>1219</v>
      </c>
      <c r="D1481" s="143"/>
      <c r="E1481" s="141">
        <f t="shared" si="88"/>
        <v>0</v>
      </c>
      <c r="F1481" s="138">
        <v>0</v>
      </c>
    </row>
    <row r="1482" s="114" customFormat="1" ht="28.05" hidden="1" customHeight="1" spans="1:6">
      <c r="A1482" s="114">
        <f t="shared" si="87"/>
        <v>7</v>
      </c>
      <c r="B1482" s="142">
        <v>2230206</v>
      </c>
      <c r="C1482" s="143" t="s">
        <v>1220</v>
      </c>
      <c r="D1482" s="143"/>
      <c r="E1482" s="141">
        <f t="shared" si="88"/>
        <v>0</v>
      </c>
      <c r="F1482" s="138">
        <v>0</v>
      </c>
    </row>
    <row r="1483" s="114" customFormat="1" ht="28.05" hidden="1" customHeight="1" spans="1:6">
      <c r="A1483" s="114">
        <f t="shared" si="87"/>
        <v>7</v>
      </c>
      <c r="B1483" s="142">
        <v>2230207</v>
      </c>
      <c r="C1483" s="143" t="s">
        <v>1221</v>
      </c>
      <c r="D1483" s="143"/>
      <c r="E1483" s="141">
        <f t="shared" si="88"/>
        <v>0</v>
      </c>
      <c r="F1483" s="138">
        <v>0</v>
      </c>
    </row>
    <row r="1484" s="114" customFormat="1" ht="28.05" hidden="1" customHeight="1" spans="1:6">
      <c r="A1484" s="114">
        <f t="shared" si="87"/>
        <v>7</v>
      </c>
      <c r="B1484" s="142">
        <v>2230208</v>
      </c>
      <c r="C1484" s="143" t="s">
        <v>1222</v>
      </c>
      <c r="D1484" s="143"/>
      <c r="E1484" s="141">
        <f t="shared" si="88"/>
        <v>0</v>
      </c>
      <c r="F1484" s="138">
        <v>0</v>
      </c>
    </row>
    <row r="1485" s="114" customFormat="1" ht="28.05" hidden="1" customHeight="1" spans="1:6">
      <c r="A1485" s="114">
        <f t="shared" si="87"/>
        <v>7</v>
      </c>
      <c r="B1485" s="142">
        <v>2230299</v>
      </c>
      <c r="C1485" s="143" t="s">
        <v>1223</v>
      </c>
      <c r="D1485" s="143"/>
      <c r="E1485" s="141">
        <f t="shared" si="88"/>
        <v>0</v>
      </c>
      <c r="F1485" s="138">
        <v>0</v>
      </c>
    </row>
    <row r="1486" s="114" customFormat="1" ht="28.05" hidden="1" customHeight="1" spans="1:6">
      <c r="A1486" s="114">
        <f t="shared" si="87"/>
        <v>5</v>
      </c>
      <c r="B1486" s="142">
        <v>22303</v>
      </c>
      <c r="C1486" s="143" t="s">
        <v>1224</v>
      </c>
      <c r="D1486" s="143"/>
      <c r="E1486" s="141">
        <f t="shared" si="88"/>
        <v>0</v>
      </c>
      <c r="F1486" s="145">
        <v>0</v>
      </c>
    </row>
    <row r="1487" s="114" customFormat="1" ht="28.05" hidden="1" customHeight="1" spans="1:6">
      <c r="A1487" s="114">
        <f t="shared" si="87"/>
        <v>7</v>
      </c>
      <c r="B1487" s="142">
        <v>2230301</v>
      </c>
      <c r="C1487" s="143" t="s">
        <v>1225</v>
      </c>
      <c r="D1487" s="143"/>
      <c r="E1487" s="141">
        <f t="shared" si="88"/>
        <v>0</v>
      </c>
      <c r="F1487" s="138">
        <v>0</v>
      </c>
    </row>
    <row r="1488" s="114" customFormat="1" ht="28.05" hidden="1" customHeight="1" spans="1:6">
      <c r="A1488" s="114">
        <f t="shared" si="87"/>
        <v>5</v>
      </c>
      <c r="B1488" s="142">
        <v>22399</v>
      </c>
      <c r="C1488" s="143" t="s">
        <v>1226</v>
      </c>
      <c r="D1488" s="143"/>
      <c r="E1488" s="141">
        <f t="shared" si="88"/>
        <v>0</v>
      </c>
      <c r="F1488" s="145">
        <v>0</v>
      </c>
    </row>
    <row r="1489" s="114" customFormat="1" ht="28.05" hidden="1" customHeight="1" spans="1:6">
      <c r="A1489" s="114">
        <f t="shared" si="87"/>
        <v>7</v>
      </c>
      <c r="B1489" s="142">
        <v>2239999</v>
      </c>
      <c r="C1489" s="143" t="s">
        <v>1227</v>
      </c>
      <c r="D1489" s="143"/>
      <c r="E1489" s="141">
        <f t="shared" si="88"/>
        <v>0</v>
      </c>
      <c r="F1489" s="138">
        <v>0</v>
      </c>
    </row>
    <row r="1490" s="114" customFormat="1" ht="25" customHeight="1" spans="1:6">
      <c r="A1490" s="114">
        <f t="shared" si="87"/>
        <v>3</v>
      </c>
      <c r="B1490" s="139">
        <v>224</v>
      </c>
      <c r="C1490" s="140" t="s">
        <v>1228</v>
      </c>
      <c r="D1490" s="136">
        <f t="shared" ref="D1490:D1492" si="89">_wpsfn.ROUNDBANK(E1490,2)</f>
        <v>1787.37</v>
      </c>
      <c r="E1490" s="141">
        <f t="shared" si="88"/>
        <v>1787.37154</v>
      </c>
      <c r="F1490" s="138">
        <v>17873715.4</v>
      </c>
    </row>
    <row r="1491" s="114" customFormat="1" ht="25" customHeight="1" spans="1:6">
      <c r="A1491" s="114">
        <f t="shared" si="87"/>
        <v>5</v>
      </c>
      <c r="B1491" s="142">
        <v>22401</v>
      </c>
      <c r="C1491" s="143" t="s">
        <v>1229</v>
      </c>
      <c r="D1491" s="144">
        <f t="shared" si="89"/>
        <v>435.68</v>
      </c>
      <c r="E1491" s="141">
        <f t="shared" si="88"/>
        <v>435.677648</v>
      </c>
      <c r="F1491" s="145">
        <v>4356776.48</v>
      </c>
    </row>
    <row r="1492" s="114" customFormat="1" ht="25" customHeight="1" spans="1:6">
      <c r="A1492" s="114">
        <f t="shared" si="87"/>
        <v>7</v>
      </c>
      <c r="B1492" s="142">
        <v>2240101</v>
      </c>
      <c r="C1492" s="143" t="s">
        <v>65</v>
      </c>
      <c r="D1492" s="144">
        <f t="shared" si="89"/>
        <v>416.11</v>
      </c>
      <c r="E1492" s="141">
        <f t="shared" si="88"/>
        <v>416.105648</v>
      </c>
      <c r="F1492" s="138">
        <v>4161056.48</v>
      </c>
    </row>
    <row r="1493" s="114" customFormat="1" ht="28.05" hidden="1" customHeight="1" spans="1:6">
      <c r="A1493" s="114">
        <f t="shared" si="87"/>
        <v>7</v>
      </c>
      <c r="B1493" s="142">
        <v>2240102</v>
      </c>
      <c r="C1493" s="143" t="s">
        <v>66</v>
      </c>
      <c r="D1493" s="143"/>
      <c r="E1493" s="141">
        <f t="shared" si="88"/>
        <v>0</v>
      </c>
      <c r="F1493" s="138">
        <v>0</v>
      </c>
    </row>
    <row r="1494" s="114" customFormat="1" ht="28.05" hidden="1" customHeight="1" spans="1:6">
      <c r="A1494" s="114">
        <f t="shared" si="87"/>
        <v>7</v>
      </c>
      <c r="B1494" s="142">
        <v>2240103</v>
      </c>
      <c r="C1494" s="143" t="s">
        <v>67</v>
      </c>
      <c r="D1494" s="143"/>
      <c r="E1494" s="141">
        <f t="shared" si="88"/>
        <v>0</v>
      </c>
      <c r="F1494" s="138">
        <v>0</v>
      </c>
    </row>
    <row r="1495" s="114" customFormat="1" ht="28.05" customHeight="1" spans="1:6">
      <c r="A1495" s="114">
        <f t="shared" si="87"/>
        <v>7</v>
      </c>
      <c r="B1495" s="142">
        <v>2240104</v>
      </c>
      <c r="C1495" s="143" t="s">
        <v>1230</v>
      </c>
      <c r="D1495" s="144">
        <f t="shared" ref="D1495:D1499" si="90">_wpsfn.ROUNDBANK(E1495,2)</f>
        <v>3</v>
      </c>
      <c r="E1495" s="141">
        <f t="shared" si="88"/>
        <v>3</v>
      </c>
      <c r="F1495" s="138">
        <v>30000</v>
      </c>
    </row>
    <row r="1496" s="114" customFormat="1" ht="28.05" hidden="1" customHeight="1" spans="1:6">
      <c r="A1496" s="114">
        <f t="shared" si="87"/>
        <v>7</v>
      </c>
      <c r="B1496" s="142">
        <v>2240105</v>
      </c>
      <c r="C1496" s="143" t="s">
        <v>1231</v>
      </c>
      <c r="D1496" s="143"/>
      <c r="E1496" s="141">
        <f t="shared" si="88"/>
        <v>0</v>
      </c>
      <c r="F1496" s="138">
        <v>0</v>
      </c>
    </row>
    <row r="1497" s="114" customFormat="1" ht="25" customHeight="1" spans="1:6">
      <c r="A1497" s="114">
        <f t="shared" si="87"/>
        <v>7</v>
      </c>
      <c r="B1497" s="142">
        <v>2240106</v>
      </c>
      <c r="C1497" s="143" t="s">
        <v>1232</v>
      </c>
      <c r="D1497" s="144">
        <f t="shared" si="90"/>
        <v>6.5</v>
      </c>
      <c r="E1497" s="141">
        <f t="shared" si="88"/>
        <v>6.5</v>
      </c>
      <c r="F1497" s="138">
        <v>65000</v>
      </c>
    </row>
    <row r="1498" s="114" customFormat="1" ht="28.05" customHeight="1" spans="1:6">
      <c r="A1498" s="114">
        <f t="shared" si="87"/>
        <v>7</v>
      </c>
      <c r="B1498" s="142">
        <v>2240108</v>
      </c>
      <c r="C1498" s="143" t="s">
        <v>1233</v>
      </c>
      <c r="D1498" s="144">
        <f t="shared" si="90"/>
        <v>3.4</v>
      </c>
      <c r="E1498" s="141">
        <f t="shared" si="88"/>
        <v>3.4</v>
      </c>
      <c r="F1498" s="138">
        <v>34000</v>
      </c>
    </row>
    <row r="1499" s="114" customFormat="1" ht="25" customHeight="1" spans="1:6">
      <c r="A1499" s="114">
        <f t="shared" si="87"/>
        <v>7</v>
      </c>
      <c r="B1499" s="142">
        <v>2240109</v>
      </c>
      <c r="C1499" s="143" t="s">
        <v>1234</v>
      </c>
      <c r="D1499" s="144">
        <f t="shared" si="90"/>
        <v>6.06</v>
      </c>
      <c r="E1499" s="141">
        <f t="shared" si="88"/>
        <v>6.06</v>
      </c>
      <c r="F1499" s="138">
        <v>60600</v>
      </c>
    </row>
    <row r="1500" s="114" customFormat="1" ht="28.05" hidden="1" customHeight="1" spans="1:6">
      <c r="A1500" s="114">
        <f t="shared" si="87"/>
        <v>7</v>
      </c>
      <c r="B1500" s="142">
        <v>2240150</v>
      </c>
      <c r="C1500" s="143" t="s">
        <v>74</v>
      </c>
      <c r="D1500" s="143"/>
      <c r="E1500" s="141">
        <f t="shared" si="88"/>
        <v>0</v>
      </c>
      <c r="F1500" s="138">
        <v>0</v>
      </c>
    </row>
    <row r="1501" s="114" customFormat="1" ht="28.05" customHeight="1" spans="1:6">
      <c r="A1501" s="114">
        <f t="shared" si="87"/>
        <v>7</v>
      </c>
      <c r="B1501" s="142">
        <v>2240199</v>
      </c>
      <c r="C1501" s="143" t="s">
        <v>1235</v>
      </c>
      <c r="D1501" s="144">
        <f t="shared" ref="D1501:D1506" si="91">_wpsfn.ROUNDBANK(E1501,2)</f>
        <v>0.61</v>
      </c>
      <c r="E1501" s="141">
        <f t="shared" si="88"/>
        <v>0.612</v>
      </c>
      <c r="F1501" s="138">
        <v>6120</v>
      </c>
    </row>
    <row r="1502" s="114" customFormat="1" ht="25" customHeight="1" spans="1:6">
      <c r="A1502" s="114">
        <f t="shared" si="87"/>
        <v>5</v>
      </c>
      <c r="B1502" s="142">
        <v>22402</v>
      </c>
      <c r="C1502" s="143" t="s">
        <v>1236</v>
      </c>
      <c r="D1502" s="144">
        <f t="shared" si="91"/>
        <v>1351.69</v>
      </c>
      <c r="E1502" s="141">
        <f t="shared" si="88"/>
        <v>1351.693892</v>
      </c>
      <c r="F1502" s="145">
        <v>13516938.92</v>
      </c>
    </row>
    <row r="1503" s="114" customFormat="1" ht="28.05" hidden="1" customHeight="1" spans="1:6">
      <c r="A1503" s="114">
        <f t="shared" si="87"/>
        <v>7</v>
      </c>
      <c r="B1503" s="142">
        <v>2240201</v>
      </c>
      <c r="C1503" s="143" t="s">
        <v>65</v>
      </c>
      <c r="D1503" s="143"/>
      <c r="E1503" s="141">
        <f t="shared" si="88"/>
        <v>0</v>
      </c>
      <c r="F1503" s="138">
        <v>0</v>
      </c>
    </row>
    <row r="1504" s="114" customFormat="1" ht="28.05" hidden="1" customHeight="1" spans="1:6">
      <c r="A1504" s="114">
        <f t="shared" si="87"/>
        <v>7</v>
      </c>
      <c r="B1504" s="142">
        <v>2240202</v>
      </c>
      <c r="C1504" s="143" t="s">
        <v>66</v>
      </c>
      <c r="D1504" s="143"/>
      <c r="E1504" s="141">
        <f t="shared" si="88"/>
        <v>0</v>
      </c>
      <c r="F1504" s="138">
        <v>0</v>
      </c>
    </row>
    <row r="1505" s="114" customFormat="1" ht="28.05" hidden="1" customHeight="1" spans="1:6">
      <c r="A1505" s="114">
        <f t="shared" si="87"/>
        <v>7</v>
      </c>
      <c r="B1505" s="142">
        <v>2240203</v>
      </c>
      <c r="C1505" s="143" t="s">
        <v>67</v>
      </c>
      <c r="D1505" s="143"/>
      <c r="E1505" s="141">
        <f t="shared" si="88"/>
        <v>0</v>
      </c>
      <c r="F1505" s="138">
        <v>0</v>
      </c>
    </row>
    <row r="1506" s="114" customFormat="1" ht="25" customHeight="1" spans="1:6">
      <c r="A1506" s="114">
        <f t="shared" si="87"/>
        <v>7</v>
      </c>
      <c r="B1506" s="142">
        <v>2240204</v>
      </c>
      <c r="C1506" s="143" t="s">
        <v>1237</v>
      </c>
      <c r="D1506" s="144">
        <f t="shared" si="91"/>
        <v>1351.69</v>
      </c>
      <c r="E1506" s="141">
        <f t="shared" si="88"/>
        <v>1351.693892</v>
      </c>
      <c r="F1506" s="138">
        <v>13516938.92</v>
      </c>
    </row>
    <row r="1507" s="114" customFormat="1" ht="25" hidden="1" customHeight="1" spans="1:6">
      <c r="A1507" s="114">
        <f t="shared" si="87"/>
        <v>7</v>
      </c>
      <c r="B1507" s="142">
        <v>2240250</v>
      </c>
      <c r="C1507" s="143" t="s">
        <v>74</v>
      </c>
      <c r="D1507" s="143"/>
      <c r="E1507" s="141">
        <f t="shared" si="88"/>
        <v>0</v>
      </c>
      <c r="F1507" s="138">
        <v>0</v>
      </c>
    </row>
    <row r="1508" s="114" customFormat="1" ht="28.05" hidden="1" customHeight="1" spans="1:6">
      <c r="A1508" s="114">
        <f t="shared" si="87"/>
        <v>7</v>
      </c>
      <c r="B1508" s="142">
        <v>2240299</v>
      </c>
      <c r="C1508" s="143" t="s">
        <v>1238</v>
      </c>
      <c r="D1508" s="143"/>
      <c r="E1508" s="141">
        <f t="shared" si="88"/>
        <v>0</v>
      </c>
      <c r="F1508" s="138">
        <v>0</v>
      </c>
    </row>
    <row r="1509" s="114" customFormat="1" ht="28.05" hidden="1" customHeight="1" spans="1:6">
      <c r="A1509" s="114">
        <f t="shared" si="87"/>
        <v>5</v>
      </c>
      <c r="B1509" s="142">
        <v>22404</v>
      </c>
      <c r="C1509" s="143" t="s">
        <v>1239</v>
      </c>
      <c r="D1509" s="143"/>
      <c r="E1509" s="141">
        <f t="shared" si="88"/>
        <v>0</v>
      </c>
      <c r="F1509" s="145">
        <v>0</v>
      </c>
    </row>
    <row r="1510" s="114" customFormat="1" ht="28.05" hidden="1" customHeight="1" spans="1:6">
      <c r="A1510" s="114">
        <f t="shared" si="87"/>
        <v>7</v>
      </c>
      <c r="B1510" s="142">
        <v>2240401</v>
      </c>
      <c r="C1510" s="143" t="s">
        <v>65</v>
      </c>
      <c r="D1510" s="143"/>
      <c r="E1510" s="141">
        <f t="shared" si="88"/>
        <v>0</v>
      </c>
      <c r="F1510" s="138">
        <v>0</v>
      </c>
    </row>
    <row r="1511" s="114" customFormat="1" ht="28.05" hidden="1" customHeight="1" spans="1:6">
      <c r="A1511" s="114">
        <f t="shared" si="87"/>
        <v>7</v>
      </c>
      <c r="B1511" s="142">
        <v>2240402</v>
      </c>
      <c r="C1511" s="143" t="s">
        <v>66</v>
      </c>
      <c r="D1511" s="143"/>
      <c r="E1511" s="141">
        <f t="shared" si="88"/>
        <v>0</v>
      </c>
      <c r="F1511" s="138">
        <v>0</v>
      </c>
    </row>
    <row r="1512" s="114" customFormat="1" ht="28.05" hidden="1" customHeight="1" spans="1:6">
      <c r="A1512" s="114">
        <f t="shared" si="87"/>
        <v>7</v>
      </c>
      <c r="B1512" s="142">
        <v>2240403</v>
      </c>
      <c r="C1512" s="143" t="s">
        <v>67</v>
      </c>
      <c r="D1512" s="143"/>
      <c r="E1512" s="141">
        <f t="shared" si="88"/>
        <v>0</v>
      </c>
      <c r="F1512" s="138">
        <v>0</v>
      </c>
    </row>
    <row r="1513" s="114" customFormat="1" ht="28.05" hidden="1" customHeight="1" spans="1:6">
      <c r="A1513" s="114">
        <f t="shared" si="87"/>
        <v>7</v>
      </c>
      <c r="B1513" s="142">
        <v>2240404</v>
      </c>
      <c r="C1513" s="143" t="s">
        <v>1240</v>
      </c>
      <c r="D1513" s="143"/>
      <c r="E1513" s="141">
        <f t="shared" si="88"/>
        <v>0</v>
      </c>
      <c r="F1513" s="138">
        <v>0</v>
      </c>
    </row>
    <row r="1514" s="114" customFormat="1" ht="28.05" hidden="1" customHeight="1" spans="1:6">
      <c r="A1514" s="114">
        <f t="shared" si="87"/>
        <v>7</v>
      </c>
      <c r="B1514" s="142">
        <v>2240405</v>
      </c>
      <c r="C1514" s="143" t="s">
        <v>1241</v>
      </c>
      <c r="D1514" s="143"/>
      <c r="E1514" s="141">
        <f t="shared" si="88"/>
        <v>0</v>
      </c>
      <c r="F1514" s="138">
        <v>0</v>
      </c>
    </row>
    <row r="1515" s="114" customFormat="1" ht="28.05" hidden="1" customHeight="1" spans="1:6">
      <c r="A1515" s="114">
        <f t="shared" si="87"/>
        <v>7</v>
      </c>
      <c r="B1515" s="142">
        <v>2240450</v>
      </c>
      <c r="C1515" s="143" t="s">
        <v>74</v>
      </c>
      <c r="D1515" s="143"/>
      <c r="E1515" s="141">
        <f t="shared" si="88"/>
        <v>0</v>
      </c>
      <c r="F1515" s="138">
        <v>0</v>
      </c>
    </row>
    <row r="1516" s="114" customFormat="1" ht="28.05" hidden="1" customHeight="1" spans="1:6">
      <c r="A1516" s="114">
        <f t="shared" si="87"/>
        <v>7</v>
      </c>
      <c r="B1516" s="142">
        <v>2240499</v>
      </c>
      <c r="C1516" s="143" t="s">
        <v>1242</v>
      </c>
      <c r="D1516" s="143"/>
      <c r="E1516" s="141">
        <f t="shared" si="88"/>
        <v>0</v>
      </c>
      <c r="F1516" s="138">
        <v>0</v>
      </c>
    </row>
    <row r="1517" s="114" customFormat="1" ht="28.05" hidden="1" customHeight="1" spans="1:6">
      <c r="A1517" s="114">
        <f t="shared" si="87"/>
        <v>5</v>
      </c>
      <c r="B1517" s="142">
        <v>22405</v>
      </c>
      <c r="C1517" s="143" t="s">
        <v>1243</v>
      </c>
      <c r="D1517" s="143"/>
      <c r="E1517" s="141">
        <f t="shared" si="88"/>
        <v>0</v>
      </c>
      <c r="F1517" s="145">
        <v>0</v>
      </c>
    </row>
    <row r="1518" s="114" customFormat="1" ht="28.05" hidden="1" customHeight="1" spans="1:6">
      <c r="A1518" s="114">
        <f t="shared" si="87"/>
        <v>7</v>
      </c>
      <c r="B1518" s="142">
        <v>2240501</v>
      </c>
      <c r="C1518" s="143" t="s">
        <v>65</v>
      </c>
      <c r="D1518" s="143"/>
      <c r="E1518" s="141">
        <f t="shared" si="88"/>
        <v>0</v>
      </c>
      <c r="F1518" s="138">
        <v>0</v>
      </c>
    </row>
    <row r="1519" s="114" customFormat="1" ht="28.05" hidden="1" customHeight="1" spans="1:6">
      <c r="A1519" s="114">
        <f t="shared" si="87"/>
        <v>7</v>
      </c>
      <c r="B1519" s="142">
        <v>2240502</v>
      </c>
      <c r="C1519" s="143" t="s">
        <v>66</v>
      </c>
      <c r="D1519" s="143"/>
      <c r="E1519" s="141">
        <f t="shared" si="88"/>
        <v>0</v>
      </c>
      <c r="F1519" s="138">
        <v>0</v>
      </c>
    </row>
    <row r="1520" s="114" customFormat="1" ht="28.05" hidden="1" customHeight="1" spans="1:6">
      <c r="A1520" s="114">
        <f t="shared" si="87"/>
        <v>7</v>
      </c>
      <c r="B1520" s="142">
        <v>2240503</v>
      </c>
      <c r="C1520" s="143" t="s">
        <v>67</v>
      </c>
      <c r="D1520" s="143"/>
      <c r="E1520" s="141">
        <f t="shared" si="88"/>
        <v>0</v>
      </c>
      <c r="F1520" s="138">
        <v>0</v>
      </c>
    </row>
    <row r="1521" s="114" customFormat="1" ht="28.05" hidden="1" customHeight="1" spans="1:6">
      <c r="A1521" s="114">
        <f t="shared" si="87"/>
        <v>7</v>
      </c>
      <c r="B1521" s="142">
        <v>2240504</v>
      </c>
      <c r="C1521" s="143" t="s">
        <v>1244</v>
      </c>
      <c r="D1521" s="143"/>
      <c r="E1521" s="141">
        <f t="shared" si="88"/>
        <v>0</v>
      </c>
      <c r="F1521" s="138">
        <v>0</v>
      </c>
    </row>
    <row r="1522" s="114" customFormat="1" ht="28.05" hidden="1" customHeight="1" spans="1:6">
      <c r="A1522" s="114">
        <f t="shared" si="87"/>
        <v>7</v>
      </c>
      <c r="B1522" s="142">
        <v>2240505</v>
      </c>
      <c r="C1522" s="143" t="s">
        <v>1245</v>
      </c>
      <c r="D1522" s="143"/>
      <c r="E1522" s="141">
        <f t="shared" si="88"/>
        <v>0</v>
      </c>
      <c r="F1522" s="138">
        <v>0</v>
      </c>
    </row>
    <row r="1523" s="114" customFormat="1" ht="28.05" hidden="1" customHeight="1" spans="1:6">
      <c r="A1523" s="114">
        <f t="shared" si="87"/>
        <v>7</v>
      </c>
      <c r="B1523" s="142">
        <v>2240506</v>
      </c>
      <c r="C1523" s="143" t="s">
        <v>1246</v>
      </c>
      <c r="D1523" s="143"/>
      <c r="E1523" s="141">
        <f t="shared" si="88"/>
        <v>0</v>
      </c>
      <c r="F1523" s="138">
        <v>0</v>
      </c>
    </row>
    <row r="1524" s="114" customFormat="1" ht="28.05" hidden="1" customHeight="1" spans="1:6">
      <c r="A1524" s="114">
        <f t="shared" si="87"/>
        <v>7</v>
      </c>
      <c r="B1524" s="142">
        <v>2240507</v>
      </c>
      <c r="C1524" s="143" t="s">
        <v>1247</v>
      </c>
      <c r="D1524" s="143"/>
      <c r="E1524" s="141">
        <f t="shared" si="88"/>
        <v>0</v>
      </c>
      <c r="F1524" s="138">
        <v>0</v>
      </c>
    </row>
    <row r="1525" s="114" customFormat="1" ht="28.05" hidden="1" customHeight="1" spans="1:6">
      <c r="A1525" s="114">
        <f t="shared" si="87"/>
        <v>7</v>
      </c>
      <c r="B1525" s="142">
        <v>2240508</v>
      </c>
      <c r="C1525" s="143" t="s">
        <v>1248</v>
      </c>
      <c r="D1525" s="143"/>
      <c r="E1525" s="141">
        <f t="shared" si="88"/>
        <v>0</v>
      </c>
      <c r="F1525" s="138">
        <v>0</v>
      </c>
    </row>
    <row r="1526" s="114" customFormat="1" ht="28.05" hidden="1" customHeight="1" spans="1:6">
      <c r="A1526" s="114">
        <f t="shared" si="87"/>
        <v>7</v>
      </c>
      <c r="B1526" s="142">
        <v>2240509</v>
      </c>
      <c r="C1526" s="143" t="s">
        <v>1249</v>
      </c>
      <c r="D1526" s="143"/>
      <c r="E1526" s="141">
        <f t="shared" si="88"/>
        <v>0</v>
      </c>
      <c r="F1526" s="138">
        <v>0</v>
      </c>
    </row>
    <row r="1527" s="114" customFormat="1" ht="28.05" hidden="1" customHeight="1" spans="1:6">
      <c r="A1527" s="114">
        <f t="shared" si="87"/>
        <v>7</v>
      </c>
      <c r="B1527" s="142">
        <v>2240510</v>
      </c>
      <c r="C1527" s="143" t="s">
        <v>1250</v>
      </c>
      <c r="D1527" s="143"/>
      <c r="E1527" s="141">
        <f t="shared" si="88"/>
        <v>0</v>
      </c>
      <c r="F1527" s="138">
        <v>0</v>
      </c>
    </row>
    <row r="1528" s="114" customFormat="1" ht="28.05" hidden="1" customHeight="1" spans="1:6">
      <c r="A1528" s="114">
        <f t="shared" si="87"/>
        <v>7</v>
      </c>
      <c r="B1528" s="142">
        <v>2240550</v>
      </c>
      <c r="C1528" s="143" t="s">
        <v>1251</v>
      </c>
      <c r="D1528" s="143"/>
      <c r="E1528" s="141">
        <f t="shared" si="88"/>
        <v>0</v>
      </c>
      <c r="F1528" s="138">
        <v>0</v>
      </c>
    </row>
    <row r="1529" s="114" customFormat="1" ht="28.05" hidden="1" customHeight="1" spans="1:6">
      <c r="A1529" s="114">
        <f t="shared" si="87"/>
        <v>7</v>
      </c>
      <c r="B1529" s="142">
        <v>2240599</v>
      </c>
      <c r="C1529" s="143" t="s">
        <v>1252</v>
      </c>
      <c r="D1529" s="143"/>
      <c r="E1529" s="141">
        <f t="shared" si="88"/>
        <v>0</v>
      </c>
      <c r="F1529" s="138">
        <v>0</v>
      </c>
    </row>
    <row r="1530" s="114" customFormat="1" ht="28.05" hidden="1" customHeight="1" spans="1:6">
      <c r="A1530" s="114">
        <f t="shared" ref="A1530:A1593" si="92">LEN(B1530)</f>
        <v>5</v>
      </c>
      <c r="B1530" s="142">
        <v>22406</v>
      </c>
      <c r="C1530" s="143" t="s">
        <v>1253</v>
      </c>
      <c r="D1530" s="143"/>
      <c r="E1530" s="141">
        <f t="shared" si="88"/>
        <v>0</v>
      </c>
      <c r="F1530" s="145">
        <v>0</v>
      </c>
    </row>
    <row r="1531" s="114" customFormat="1" ht="28.05" hidden="1" customHeight="1" spans="1:6">
      <c r="A1531" s="114">
        <f t="shared" si="92"/>
        <v>7</v>
      </c>
      <c r="B1531" s="142">
        <v>2240601</v>
      </c>
      <c r="C1531" s="143" t="s">
        <v>1254</v>
      </c>
      <c r="D1531" s="143"/>
      <c r="E1531" s="141">
        <f t="shared" si="88"/>
        <v>0</v>
      </c>
      <c r="F1531" s="138">
        <v>0</v>
      </c>
    </row>
    <row r="1532" s="114" customFormat="1" ht="28.05" hidden="1" customHeight="1" spans="1:6">
      <c r="A1532" s="114">
        <f t="shared" si="92"/>
        <v>7</v>
      </c>
      <c r="B1532" s="142">
        <v>2240602</v>
      </c>
      <c r="C1532" s="143" t="s">
        <v>1255</v>
      </c>
      <c r="D1532" s="143"/>
      <c r="E1532" s="141">
        <f t="shared" si="88"/>
        <v>0</v>
      </c>
      <c r="F1532" s="138">
        <v>0</v>
      </c>
    </row>
    <row r="1533" s="114" customFormat="1" ht="28.05" hidden="1" customHeight="1" spans="1:6">
      <c r="A1533" s="114">
        <f t="shared" si="92"/>
        <v>7</v>
      </c>
      <c r="B1533" s="142">
        <v>2240699</v>
      </c>
      <c r="C1533" s="143" t="s">
        <v>1256</v>
      </c>
      <c r="D1533" s="143"/>
      <c r="E1533" s="141">
        <f t="shared" si="88"/>
        <v>0</v>
      </c>
      <c r="F1533" s="138">
        <v>0</v>
      </c>
    </row>
    <row r="1534" s="114" customFormat="1" ht="28.05" hidden="1" customHeight="1" spans="1:6">
      <c r="A1534" s="114">
        <f t="shared" si="92"/>
        <v>5</v>
      </c>
      <c r="B1534" s="142">
        <v>22407</v>
      </c>
      <c r="C1534" s="143" t="s">
        <v>1257</v>
      </c>
      <c r="D1534" s="143"/>
      <c r="E1534" s="141">
        <f t="shared" si="88"/>
        <v>0</v>
      </c>
      <c r="F1534" s="145">
        <v>0</v>
      </c>
    </row>
    <row r="1535" s="114" customFormat="1" ht="28.05" hidden="1" customHeight="1" spans="1:6">
      <c r="A1535" s="114">
        <f t="shared" si="92"/>
        <v>7</v>
      </c>
      <c r="B1535" s="142">
        <v>2240703</v>
      </c>
      <c r="C1535" s="143" t="s">
        <v>1258</v>
      </c>
      <c r="D1535" s="143"/>
      <c r="E1535" s="141">
        <f t="shared" si="88"/>
        <v>0</v>
      </c>
      <c r="F1535" s="138">
        <v>0</v>
      </c>
    </row>
    <row r="1536" s="114" customFormat="1" ht="28.05" hidden="1" customHeight="1" spans="1:6">
      <c r="A1536" s="114">
        <f t="shared" si="92"/>
        <v>7</v>
      </c>
      <c r="B1536" s="142">
        <v>2240704</v>
      </c>
      <c r="C1536" s="143" t="s">
        <v>1259</v>
      </c>
      <c r="D1536" s="143"/>
      <c r="E1536" s="141">
        <f t="shared" si="88"/>
        <v>0</v>
      </c>
      <c r="F1536" s="138">
        <v>0</v>
      </c>
    </row>
    <row r="1537" s="114" customFormat="1" ht="28.05" hidden="1" customHeight="1" spans="1:6">
      <c r="A1537" s="114">
        <f t="shared" si="92"/>
        <v>7</v>
      </c>
      <c r="B1537" s="142">
        <v>2240799</v>
      </c>
      <c r="C1537" s="143" t="s">
        <v>1260</v>
      </c>
      <c r="D1537" s="143"/>
      <c r="E1537" s="141">
        <f t="shared" si="88"/>
        <v>0</v>
      </c>
      <c r="F1537" s="138">
        <v>0</v>
      </c>
    </row>
    <row r="1538" s="114" customFormat="1" ht="28.05" hidden="1" customHeight="1" spans="1:6">
      <c r="A1538" s="114">
        <f t="shared" si="92"/>
        <v>5</v>
      </c>
      <c r="B1538" s="142">
        <v>22499</v>
      </c>
      <c r="C1538" s="143" t="s">
        <v>1261</v>
      </c>
      <c r="D1538" s="143"/>
      <c r="E1538" s="141">
        <f t="shared" si="88"/>
        <v>0</v>
      </c>
      <c r="F1538" s="145">
        <v>0</v>
      </c>
    </row>
    <row r="1539" s="114" customFormat="1" ht="28.05" hidden="1" customHeight="1" spans="1:6">
      <c r="A1539" s="114">
        <f t="shared" si="92"/>
        <v>7</v>
      </c>
      <c r="B1539" s="142">
        <v>2249999</v>
      </c>
      <c r="C1539" s="143" t="s">
        <v>1262</v>
      </c>
      <c r="D1539" s="143"/>
      <c r="E1539" s="141">
        <f t="shared" si="88"/>
        <v>0</v>
      </c>
      <c r="F1539" s="138">
        <v>0</v>
      </c>
    </row>
    <row r="1540" s="114" customFormat="1" ht="25" customHeight="1" spans="1:6">
      <c r="A1540" s="114">
        <f t="shared" si="92"/>
        <v>3</v>
      </c>
      <c r="B1540" s="139">
        <v>227</v>
      </c>
      <c r="C1540" s="140" t="s">
        <v>1263</v>
      </c>
      <c r="D1540" s="136">
        <f>_wpsfn.ROUNDBANK(E1540,2)</f>
        <v>1500</v>
      </c>
      <c r="E1540" s="141">
        <f t="shared" si="88"/>
        <v>1500</v>
      </c>
      <c r="F1540" s="138">
        <v>15000000</v>
      </c>
    </row>
    <row r="1541" s="114" customFormat="1" ht="25" customHeight="1" spans="1:6">
      <c r="A1541" s="114">
        <f t="shared" si="92"/>
        <v>3</v>
      </c>
      <c r="B1541" s="139">
        <v>229</v>
      </c>
      <c r="C1541" s="140" t="s">
        <v>1264</v>
      </c>
      <c r="D1541" s="136">
        <f>_wpsfn.ROUNDBANK(E1541,2)</f>
        <v>26690</v>
      </c>
      <c r="E1541" s="141">
        <f t="shared" si="88"/>
        <v>26690</v>
      </c>
      <c r="F1541" s="138">
        <f>267700000-800000</f>
        <v>266900000</v>
      </c>
    </row>
    <row r="1542" s="114" customFormat="1" ht="28.05" hidden="1" customHeight="1" spans="1:6">
      <c r="A1542" s="114">
        <f t="shared" si="92"/>
        <v>5</v>
      </c>
      <c r="B1542" s="142">
        <v>22902</v>
      </c>
      <c r="C1542" s="143" t="s">
        <v>1265</v>
      </c>
      <c r="D1542" s="143"/>
      <c r="E1542" s="141">
        <f t="shared" si="88"/>
        <v>0</v>
      </c>
      <c r="F1542" s="145">
        <v>0</v>
      </c>
    </row>
    <row r="1543" s="114" customFormat="1" ht="28.05" hidden="1" customHeight="1" spans="1:6">
      <c r="A1543" s="114">
        <f t="shared" si="92"/>
        <v>7</v>
      </c>
      <c r="B1543" s="142">
        <v>2290201</v>
      </c>
      <c r="C1543" s="143" t="s">
        <v>1266</v>
      </c>
      <c r="D1543" s="143"/>
      <c r="E1543" s="141">
        <f t="shared" si="88"/>
        <v>0</v>
      </c>
      <c r="F1543" s="138">
        <v>0</v>
      </c>
    </row>
    <row r="1544" s="114" customFormat="1" ht="28.05" hidden="1" customHeight="1" spans="1:6">
      <c r="A1544" s="114">
        <f t="shared" si="92"/>
        <v>5</v>
      </c>
      <c r="B1544" s="142">
        <v>22904</v>
      </c>
      <c r="C1544" s="143" t="s">
        <v>1267</v>
      </c>
      <c r="D1544" s="143"/>
      <c r="E1544" s="141">
        <f t="shared" ref="E1544:E1607" si="93">F1544/10000</f>
        <v>0</v>
      </c>
      <c r="F1544" s="145">
        <v>0</v>
      </c>
    </row>
    <row r="1545" s="114" customFormat="1" ht="28.05" hidden="1" customHeight="1" spans="1:6">
      <c r="A1545" s="114">
        <f t="shared" si="92"/>
        <v>7</v>
      </c>
      <c r="B1545" s="142">
        <v>2290401</v>
      </c>
      <c r="C1545" s="143" t="s">
        <v>1268</v>
      </c>
      <c r="D1545" s="143"/>
      <c r="E1545" s="141">
        <f t="shared" si="93"/>
        <v>0</v>
      </c>
      <c r="F1545" s="138">
        <v>0</v>
      </c>
    </row>
    <row r="1546" s="114" customFormat="1" ht="28.05" hidden="1" customHeight="1" spans="1:6">
      <c r="A1546" s="114">
        <f t="shared" si="92"/>
        <v>7</v>
      </c>
      <c r="B1546" s="142">
        <v>2290402</v>
      </c>
      <c r="C1546" s="143" t="s">
        <v>1269</v>
      </c>
      <c r="D1546" s="143"/>
      <c r="E1546" s="141">
        <f t="shared" si="93"/>
        <v>0</v>
      </c>
      <c r="F1546" s="138">
        <v>0</v>
      </c>
    </row>
    <row r="1547" s="114" customFormat="1" ht="28.05" hidden="1" customHeight="1" spans="1:6">
      <c r="A1547" s="114">
        <f t="shared" si="92"/>
        <v>7</v>
      </c>
      <c r="B1547" s="142">
        <v>2290403</v>
      </c>
      <c r="C1547" s="143" t="s">
        <v>1270</v>
      </c>
      <c r="D1547" s="143"/>
      <c r="E1547" s="141">
        <f t="shared" si="93"/>
        <v>0</v>
      </c>
      <c r="F1547" s="138">
        <v>0</v>
      </c>
    </row>
    <row r="1548" s="114" customFormat="1" ht="28.05" hidden="1" customHeight="1" spans="1:6">
      <c r="A1548" s="114">
        <f t="shared" si="92"/>
        <v>5</v>
      </c>
      <c r="B1548" s="142">
        <v>22908</v>
      </c>
      <c r="C1548" s="143" t="s">
        <v>1271</v>
      </c>
      <c r="D1548" s="143"/>
      <c r="E1548" s="141">
        <f t="shared" si="93"/>
        <v>0</v>
      </c>
      <c r="F1548" s="145">
        <v>0</v>
      </c>
    </row>
    <row r="1549" s="114" customFormat="1" ht="28.05" hidden="1" customHeight="1" spans="1:6">
      <c r="A1549" s="114">
        <f t="shared" si="92"/>
        <v>7</v>
      </c>
      <c r="B1549" s="142">
        <v>2290802</v>
      </c>
      <c r="C1549" s="143" t="s">
        <v>1272</v>
      </c>
      <c r="D1549" s="143"/>
      <c r="E1549" s="141">
        <f t="shared" si="93"/>
        <v>0</v>
      </c>
      <c r="F1549" s="138">
        <v>0</v>
      </c>
    </row>
    <row r="1550" s="114" customFormat="1" ht="28.05" hidden="1" customHeight="1" spans="1:6">
      <c r="A1550" s="114">
        <f t="shared" si="92"/>
        <v>7</v>
      </c>
      <c r="B1550" s="142">
        <v>2290803</v>
      </c>
      <c r="C1550" s="143" t="s">
        <v>1273</v>
      </c>
      <c r="D1550" s="143"/>
      <c r="E1550" s="141">
        <f t="shared" si="93"/>
        <v>0</v>
      </c>
      <c r="F1550" s="138">
        <v>0</v>
      </c>
    </row>
    <row r="1551" s="114" customFormat="1" ht="28.05" hidden="1" customHeight="1" spans="1:6">
      <c r="A1551" s="114">
        <f t="shared" si="92"/>
        <v>7</v>
      </c>
      <c r="B1551" s="142">
        <v>2290804</v>
      </c>
      <c r="C1551" s="143" t="s">
        <v>1274</v>
      </c>
      <c r="D1551" s="143"/>
      <c r="E1551" s="141">
        <f t="shared" si="93"/>
        <v>0</v>
      </c>
      <c r="F1551" s="138">
        <v>0</v>
      </c>
    </row>
    <row r="1552" s="114" customFormat="1" ht="28.05" hidden="1" customHeight="1" spans="1:6">
      <c r="A1552" s="114">
        <f t="shared" si="92"/>
        <v>7</v>
      </c>
      <c r="B1552" s="142">
        <v>2290805</v>
      </c>
      <c r="C1552" s="143" t="s">
        <v>1275</v>
      </c>
      <c r="D1552" s="143"/>
      <c r="E1552" s="141">
        <f t="shared" si="93"/>
        <v>0</v>
      </c>
      <c r="F1552" s="138">
        <v>0</v>
      </c>
    </row>
    <row r="1553" s="114" customFormat="1" ht="28.05" hidden="1" customHeight="1" spans="1:6">
      <c r="A1553" s="114">
        <f t="shared" si="92"/>
        <v>7</v>
      </c>
      <c r="B1553" s="142">
        <v>2290806</v>
      </c>
      <c r="C1553" s="143" t="s">
        <v>1276</v>
      </c>
      <c r="D1553" s="143"/>
      <c r="E1553" s="141">
        <f t="shared" si="93"/>
        <v>0</v>
      </c>
      <c r="F1553" s="138">
        <v>0</v>
      </c>
    </row>
    <row r="1554" s="114" customFormat="1" ht="28.05" hidden="1" customHeight="1" spans="1:6">
      <c r="A1554" s="114">
        <f t="shared" si="92"/>
        <v>7</v>
      </c>
      <c r="B1554" s="142">
        <v>2290807</v>
      </c>
      <c r="C1554" s="143" t="s">
        <v>1277</v>
      </c>
      <c r="D1554" s="143"/>
      <c r="E1554" s="141">
        <f t="shared" si="93"/>
        <v>0</v>
      </c>
      <c r="F1554" s="138">
        <v>0</v>
      </c>
    </row>
    <row r="1555" s="114" customFormat="1" ht="28.05" hidden="1" customHeight="1" spans="1:6">
      <c r="A1555" s="114">
        <f t="shared" si="92"/>
        <v>7</v>
      </c>
      <c r="B1555" s="142">
        <v>2290808</v>
      </c>
      <c r="C1555" s="143" t="s">
        <v>1278</v>
      </c>
      <c r="D1555" s="143"/>
      <c r="E1555" s="141">
        <f t="shared" si="93"/>
        <v>0</v>
      </c>
      <c r="F1555" s="138">
        <v>0</v>
      </c>
    </row>
    <row r="1556" s="114" customFormat="1" ht="28.05" hidden="1" customHeight="1" spans="1:6">
      <c r="A1556" s="114">
        <f t="shared" si="92"/>
        <v>7</v>
      </c>
      <c r="B1556" s="142">
        <v>2290899</v>
      </c>
      <c r="C1556" s="143" t="s">
        <v>1279</v>
      </c>
      <c r="D1556" s="143"/>
      <c r="E1556" s="141">
        <f t="shared" si="93"/>
        <v>0</v>
      </c>
      <c r="F1556" s="138">
        <v>0</v>
      </c>
    </row>
    <row r="1557" s="114" customFormat="1" ht="28.05" hidden="1" customHeight="1" spans="1:6">
      <c r="A1557" s="114">
        <f t="shared" si="92"/>
        <v>5</v>
      </c>
      <c r="B1557" s="142">
        <v>22960</v>
      </c>
      <c r="C1557" s="143" t="s">
        <v>1280</v>
      </c>
      <c r="D1557" s="141"/>
      <c r="E1557" s="141">
        <f t="shared" si="93"/>
        <v>0</v>
      </c>
      <c r="F1557" s="147"/>
    </row>
    <row r="1558" s="114" customFormat="1" ht="28.05" hidden="1" customHeight="1" spans="1:6">
      <c r="A1558" s="114">
        <f t="shared" si="92"/>
        <v>7</v>
      </c>
      <c r="B1558" s="142">
        <v>2296001</v>
      </c>
      <c r="C1558" s="143" t="s">
        <v>1281</v>
      </c>
      <c r="D1558" s="143"/>
      <c r="E1558" s="141">
        <f t="shared" si="93"/>
        <v>0</v>
      </c>
      <c r="F1558" s="138">
        <v>0</v>
      </c>
    </row>
    <row r="1559" s="114" customFormat="1" ht="28.05" hidden="1" customHeight="1" spans="1:6">
      <c r="A1559" s="114">
        <f t="shared" si="92"/>
        <v>7</v>
      </c>
      <c r="B1559" s="146">
        <v>2296002</v>
      </c>
      <c r="C1559" s="143" t="s">
        <v>1282</v>
      </c>
      <c r="D1559" s="141"/>
      <c r="E1559" s="141">
        <f t="shared" si="93"/>
        <v>0</v>
      </c>
      <c r="F1559" s="147"/>
    </row>
    <row r="1560" s="114" customFormat="1" ht="28.05" hidden="1" customHeight="1" spans="1:6">
      <c r="A1560" s="114">
        <f t="shared" si="92"/>
        <v>7</v>
      </c>
      <c r="B1560" s="142">
        <v>2296003</v>
      </c>
      <c r="C1560" s="143" t="s">
        <v>1283</v>
      </c>
      <c r="D1560" s="143"/>
      <c r="E1560" s="141">
        <f t="shared" si="93"/>
        <v>0</v>
      </c>
      <c r="F1560" s="138">
        <v>0</v>
      </c>
    </row>
    <row r="1561" s="114" customFormat="1" ht="28.05" hidden="1" customHeight="1" spans="1:6">
      <c r="A1561" s="114">
        <f t="shared" si="92"/>
        <v>7</v>
      </c>
      <c r="B1561" s="142">
        <v>2296004</v>
      </c>
      <c r="C1561" s="143" t="s">
        <v>1284</v>
      </c>
      <c r="D1561" s="143"/>
      <c r="E1561" s="141">
        <f t="shared" si="93"/>
        <v>0</v>
      </c>
      <c r="F1561" s="138">
        <v>0</v>
      </c>
    </row>
    <row r="1562" s="114" customFormat="1" ht="28.05" hidden="1" customHeight="1" spans="1:6">
      <c r="A1562" s="114">
        <f t="shared" si="92"/>
        <v>7</v>
      </c>
      <c r="B1562" s="142">
        <v>2296005</v>
      </c>
      <c r="C1562" s="143" t="s">
        <v>1285</v>
      </c>
      <c r="D1562" s="143"/>
      <c r="E1562" s="141">
        <f t="shared" si="93"/>
        <v>0</v>
      </c>
      <c r="F1562" s="138">
        <v>0</v>
      </c>
    </row>
    <row r="1563" s="114" customFormat="1" ht="28.05" hidden="1" customHeight="1" spans="1:6">
      <c r="A1563" s="114">
        <f t="shared" si="92"/>
        <v>7</v>
      </c>
      <c r="B1563" s="142">
        <v>2296006</v>
      </c>
      <c r="C1563" s="143" t="s">
        <v>1286</v>
      </c>
      <c r="D1563" s="143"/>
      <c r="E1563" s="141">
        <f t="shared" si="93"/>
        <v>0</v>
      </c>
      <c r="F1563" s="138">
        <v>0</v>
      </c>
    </row>
    <row r="1564" s="114" customFormat="1" ht="28.05" hidden="1" customHeight="1" spans="1:6">
      <c r="A1564" s="114">
        <f t="shared" si="92"/>
        <v>7</v>
      </c>
      <c r="B1564" s="142">
        <v>2296010</v>
      </c>
      <c r="C1564" s="143" t="s">
        <v>1287</v>
      </c>
      <c r="D1564" s="143"/>
      <c r="E1564" s="141">
        <f t="shared" si="93"/>
        <v>0</v>
      </c>
      <c r="F1564" s="138">
        <v>0</v>
      </c>
    </row>
    <row r="1565" s="114" customFormat="1" ht="28.05" hidden="1" customHeight="1" spans="1:6">
      <c r="A1565" s="114">
        <f t="shared" si="92"/>
        <v>7</v>
      </c>
      <c r="B1565" s="142">
        <v>2296011</v>
      </c>
      <c r="C1565" s="143" t="s">
        <v>1288</v>
      </c>
      <c r="D1565" s="143"/>
      <c r="E1565" s="141">
        <f t="shared" si="93"/>
        <v>0</v>
      </c>
      <c r="F1565" s="138">
        <v>0</v>
      </c>
    </row>
    <row r="1566" s="114" customFormat="1" ht="28.05" hidden="1" customHeight="1" spans="1:6">
      <c r="A1566" s="114">
        <f t="shared" si="92"/>
        <v>7</v>
      </c>
      <c r="B1566" s="142">
        <v>2296012</v>
      </c>
      <c r="C1566" s="143" t="s">
        <v>1289</v>
      </c>
      <c r="D1566" s="143"/>
      <c r="E1566" s="141">
        <f t="shared" si="93"/>
        <v>0</v>
      </c>
      <c r="F1566" s="138">
        <v>0</v>
      </c>
    </row>
    <row r="1567" s="114" customFormat="1" ht="28.05" hidden="1" customHeight="1" spans="1:6">
      <c r="A1567" s="114">
        <f t="shared" si="92"/>
        <v>7</v>
      </c>
      <c r="B1567" s="142">
        <v>2296013</v>
      </c>
      <c r="C1567" s="143" t="s">
        <v>1290</v>
      </c>
      <c r="D1567" s="143"/>
      <c r="E1567" s="141">
        <f t="shared" si="93"/>
        <v>0</v>
      </c>
      <c r="F1567" s="138">
        <v>0</v>
      </c>
    </row>
    <row r="1568" s="114" customFormat="1" ht="28.05" hidden="1" customHeight="1" spans="1:6">
      <c r="A1568" s="114">
        <f t="shared" si="92"/>
        <v>7</v>
      </c>
      <c r="B1568" s="142">
        <v>2296099</v>
      </c>
      <c r="C1568" s="143" t="s">
        <v>1291</v>
      </c>
      <c r="D1568" s="143"/>
      <c r="E1568" s="141">
        <f t="shared" si="93"/>
        <v>0</v>
      </c>
      <c r="F1568" s="138">
        <v>0</v>
      </c>
    </row>
    <row r="1569" s="114" customFormat="1" ht="25" customHeight="1" spans="1:6">
      <c r="A1569" s="114">
        <f t="shared" si="92"/>
        <v>5</v>
      </c>
      <c r="B1569" s="142">
        <v>22999</v>
      </c>
      <c r="C1569" s="143" t="s">
        <v>1104</v>
      </c>
      <c r="D1569" s="144">
        <f t="shared" ref="D1569:D1571" si="94">_wpsfn.ROUNDBANK(E1569,2)</f>
        <v>26690</v>
      </c>
      <c r="E1569" s="141">
        <f t="shared" si="93"/>
        <v>26690</v>
      </c>
      <c r="F1569" s="145">
        <v>266900000</v>
      </c>
    </row>
    <row r="1570" s="114" customFormat="1" ht="25" customHeight="1" spans="1:6">
      <c r="A1570" s="114">
        <f t="shared" si="92"/>
        <v>7</v>
      </c>
      <c r="B1570" s="142">
        <v>2299999</v>
      </c>
      <c r="C1570" s="143" t="s">
        <v>217</v>
      </c>
      <c r="D1570" s="144">
        <f t="shared" si="94"/>
        <v>26690</v>
      </c>
      <c r="E1570" s="141">
        <f t="shared" si="93"/>
        <v>26690</v>
      </c>
      <c r="F1570" s="138">
        <v>266900000</v>
      </c>
    </row>
    <row r="1571" s="114" customFormat="1" ht="25" customHeight="1" spans="1:6">
      <c r="A1571" s="114">
        <f t="shared" si="92"/>
        <v>3</v>
      </c>
      <c r="B1571" s="139">
        <v>230</v>
      </c>
      <c r="C1571" s="140" t="s">
        <v>1292</v>
      </c>
      <c r="D1571" s="136">
        <f t="shared" si="94"/>
        <v>22943.84</v>
      </c>
      <c r="E1571" s="141">
        <f t="shared" si="93"/>
        <v>22943.8428</v>
      </c>
      <c r="F1571" s="138">
        <f>364782428-135344000</f>
        <v>229438428</v>
      </c>
    </row>
    <row r="1572" s="114" customFormat="1" ht="28.05" hidden="1" customHeight="1" spans="1:6">
      <c r="A1572" s="114">
        <f t="shared" si="92"/>
        <v>5</v>
      </c>
      <c r="B1572" s="142">
        <v>23001</v>
      </c>
      <c r="C1572" s="143" t="s">
        <v>1293</v>
      </c>
      <c r="D1572" s="143"/>
      <c r="E1572" s="141">
        <f t="shared" si="93"/>
        <v>0</v>
      </c>
      <c r="F1572" s="145">
        <v>0</v>
      </c>
    </row>
    <row r="1573" s="114" customFormat="1" ht="28.05" hidden="1" customHeight="1" spans="1:6">
      <c r="A1573" s="114">
        <f t="shared" si="92"/>
        <v>7</v>
      </c>
      <c r="B1573" s="142">
        <v>2300102</v>
      </c>
      <c r="C1573" s="143" t="s">
        <v>1294</v>
      </c>
      <c r="D1573" s="143"/>
      <c r="E1573" s="141">
        <f t="shared" si="93"/>
        <v>0</v>
      </c>
      <c r="F1573" s="138">
        <v>0</v>
      </c>
    </row>
    <row r="1574" s="114" customFormat="1" ht="28.05" hidden="1" customHeight="1" spans="1:6">
      <c r="A1574" s="114">
        <f t="shared" si="92"/>
        <v>7</v>
      </c>
      <c r="B1574" s="142">
        <v>2300103</v>
      </c>
      <c r="C1574" s="143" t="s">
        <v>1295</v>
      </c>
      <c r="D1574" s="143"/>
      <c r="E1574" s="141">
        <f t="shared" si="93"/>
        <v>0</v>
      </c>
      <c r="F1574" s="138">
        <v>0</v>
      </c>
    </row>
    <row r="1575" s="114" customFormat="1" ht="28.05" hidden="1" customHeight="1" spans="1:6">
      <c r="A1575" s="114">
        <f t="shared" si="92"/>
        <v>7</v>
      </c>
      <c r="B1575" s="142">
        <v>2300104</v>
      </c>
      <c r="C1575" s="143" t="s">
        <v>1296</v>
      </c>
      <c r="D1575" s="143"/>
      <c r="E1575" s="141">
        <f t="shared" si="93"/>
        <v>0</v>
      </c>
      <c r="F1575" s="138">
        <v>0</v>
      </c>
    </row>
    <row r="1576" s="114" customFormat="1" ht="28.05" hidden="1" customHeight="1" spans="1:6">
      <c r="A1576" s="114">
        <f t="shared" si="92"/>
        <v>7</v>
      </c>
      <c r="B1576" s="142">
        <v>2300105</v>
      </c>
      <c r="C1576" s="143" t="s">
        <v>1297</v>
      </c>
      <c r="D1576" s="143"/>
      <c r="E1576" s="141">
        <f t="shared" si="93"/>
        <v>0</v>
      </c>
      <c r="F1576" s="138">
        <v>0</v>
      </c>
    </row>
    <row r="1577" s="114" customFormat="1" ht="28.05" hidden="1" customHeight="1" spans="1:6">
      <c r="A1577" s="114">
        <f t="shared" si="92"/>
        <v>7</v>
      </c>
      <c r="B1577" s="142">
        <v>2300106</v>
      </c>
      <c r="C1577" s="143" t="s">
        <v>1298</v>
      </c>
      <c r="D1577" s="143"/>
      <c r="E1577" s="141">
        <f t="shared" si="93"/>
        <v>0</v>
      </c>
      <c r="F1577" s="138">
        <v>0</v>
      </c>
    </row>
    <row r="1578" s="114" customFormat="1" ht="28.05" hidden="1" customHeight="1" spans="1:6">
      <c r="A1578" s="114">
        <f t="shared" si="92"/>
        <v>7</v>
      </c>
      <c r="B1578" s="142">
        <v>2300199</v>
      </c>
      <c r="C1578" s="143" t="s">
        <v>1299</v>
      </c>
      <c r="D1578" s="143"/>
      <c r="E1578" s="141">
        <f t="shared" si="93"/>
        <v>0</v>
      </c>
      <c r="F1578" s="138">
        <v>0</v>
      </c>
    </row>
    <row r="1579" s="114" customFormat="1" ht="28.05" hidden="1" customHeight="1" spans="1:6">
      <c r="A1579" s="114">
        <f t="shared" si="92"/>
        <v>5</v>
      </c>
      <c r="B1579" s="142">
        <v>23002</v>
      </c>
      <c r="C1579" s="143" t="s">
        <v>1300</v>
      </c>
      <c r="D1579" s="143"/>
      <c r="E1579" s="141">
        <f t="shared" si="93"/>
        <v>0</v>
      </c>
      <c r="F1579" s="145">
        <v>0</v>
      </c>
    </row>
    <row r="1580" s="114" customFormat="1" ht="28.05" hidden="1" customHeight="1" spans="1:6">
      <c r="A1580" s="114">
        <f t="shared" si="92"/>
        <v>7</v>
      </c>
      <c r="B1580" s="142">
        <v>2300201</v>
      </c>
      <c r="C1580" s="143" t="s">
        <v>1301</v>
      </c>
      <c r="D1580" s="143"/>
      <c r="E1580" s="141">
        <f t="shared" si="93"/>
        <v>0</v>
      </c>
      <c r="F1580" s="138">
        <v>0</v>
      </c>
    </row>
    <row r="1581" s="114" customFormat="1" ht="28.05" hidden="1" customHeight="1" spans="1:6">
      <c r="A1581" s="114">
        <f t="shared" si="92"/>
        <v>7</v>
      </c>
      <c r="B1581" s="142">
        <v>2300202</v>
      </c>
      <c r="C1581" s="143" t="s">
        <v>1302</v>
      </c>
      <c r="D1581" s="143"/>
      <c r="E1581" s="141">
        <f t="shared" si="93"/>
        <v>0</v>
      </c>
      <c r="F1581" s="138">
        <v>0</v>
      </c>
    </row>
    <row r="1582" s="114" customFormat="1" ht="28.05" hidden="1" customHeight="1" spans="1:6">
      <c r="A1582" s="114">
        <f t="shared" si="92"/>
        <v>7</v>
      </c>
      <c r="B1582" s="142">
        <v>2300207</v>
      </c>
      <c r="C1582" s="143" t="s">
        <v>1303</v>
      </c>
      <c r="D1582" s="143"/>
      <c r="E1582" s="141">
        <f t="shared" si="93"/>
        <v>0</v>
      </c>
      <c r="F1582" s="138">
        <v>0</v>
      </c>
    </row>
    <row r="1583" s="114" customFormat="1" ht="28.05" hidden="1" customHeight="1" spans="1:6">
      <c r="A1583" s="114">
        <f t="shared" si="92"/>
        <v>7</v>
      </c>
      <c r="B1583" s="142">
        <v>2300208</v>
      </c>
      <c r="C1583" s="143" t="s">
        <v>1304</v>
      </c>
      <c r="D1583" s="143"/>
      <c r="E1583" s="141">
        <f t="shared" si="93"/>
        <v>0</v>
      </c>
      <c r="F1583" s="138">
        <v>0</v>
      </c>
    </row>
    <row r="1584" s="114" customFormat="1" ht="28.05" hidden="1" customHeight="1" spans="1:6">
      <c r="A1584" s="114">
        <f t="shared" si="92"/>
        <v>7</v>
      </c>
      <c r="B1584" s="142">
        <v>2300212</v>
      </c>
      <c r="C1584" s="143" t="s">
        <v>1305</v>
      </c>
      <c r="D1584" s="143"/>
      <c r="E1584" s="141">
        <f t="shared" si="93"/>
        <v>0</v>
      </c>
      <c r="F1584" s="138">
        <v>0</v>
      </c>
    </row>
    <row r="1585" s="114" customFormat="1" ht="28.05" hidden="1" customHeight="1" spans="1:6">
      <c r="A1585" s="114">
        <f t="shared" si="92"/>
        <v>7</v>
      </c>
      <c r="B1585" s="142">
        <v>2300214</v>
      </c>
      <c r="C1585" s="143" t="s">
        <v>1306</v>
      </c>
      <c r="D1585" s="143"/>
      <c r="E1585" s="141">
        <f t="shared" si="93"/>
        <v>0</v>
      </c>
      <c r="F1585" s="138">
        <v>0</v>
      </c>
    </row>
    <row r="1586" s="114" customFormat="1" ht="28.05" hidden="1" customHeight="1" spans="1:6">
      <c r="A1586" s="114">
        <f t="shared" si="92"/>
        <v>7</v>
      </c>
      <c r="B1586" s="142">
        <v>2300225</v>
      </c>
      <c r="C1586" s="143" t="s">
        <v>1307</v>
      </c>
      <c r="D1586" s="143"/>
      <c r="E1586" s="141">
        <f t="shared" si="93"/>
        <v>0</v>
      </c>
      <c r="F1586" s="138">
        <v>0</v>
      </c>
    </row>
    <row r="1587" s="114" customFormat="1" ht="28.05" hidden="1" customHeight="1" spans="1:6">
      <c r="A1587" s="114">
        <f t="shared" si="92"/>
        <v>7</v>
      </c>
      <c r="B1587" s="142">
        <v>2300226</v>
      </c>
      <c r="C1587" s="143" t="s">
        <v>1308</v>
      </c>
      <c r="D1587" s="143"/>
      <c r="E1587" s="141">
        <f t="shared" si="93"/>
        <v>0</v>
      </c>
      <c r="F1587" s="138">
        <v>0</v>
      </c>
    </row>
    <row r="1588" s="114" customFormat="1" ht="28.05" hidden="1" customHeight="1" spans="1:6">
      <c r="A1588" s="114">
        <f t="shared" si="92"/>
        <v>7</v>
      </c>
      <c r="B1588" s="142">
        <v>2300227</v>
      </c>
      <c r="C1588" s="143" t="s">
        <v>1309</v>
      </c>
      <c r="D1588" s="143"/>
      <c r="E1588" s="141">
        <f t="shared" si="93"/>
        <v>0</v>
      </c>
      <c r="F1588" s="138">
        <v>0</v>
      </c>
    </row>
    <row r="1589" s="114" customFormat="1" ht="28.05" hidden="1" customHeight="1" spans="1:6">
      <c r="A1589" s="114">
        <f t="shared" si="92"/>
        <v>7</v>
      </c>
      <c r="B1589" s="142">
        <v>2300228</v>
      </c>
      <c r="C1589" s="143" t="s">
        <v>1310</v>
      </c>
      <c r="D1589" s="143"/>
      <c r="E1589" s="141">
        <f t="shared" si="93"/>
        <v>0</v>
      </c>
      <c r="F1589" s="138">
        <v>0</v>
      </c>
    </row>
    <row r="1590" s="114" customFormat="1" ht="28.05" hidden="1" customHeight="1" spans="1:6">
      <c r="A1590" s="114">
        <f t="shared" si="92"/>
        <v>7</v>
      </c>
      <c r="B1590" s="142">
        <v>2300229</v>
      </c>
      <c r="C1590" s="143" t="s">
        <v>1311</v>
      </c>
      <c r="D1590" s="143"/>
      <c r="E1590" s="141">
        <f t="shared" si="93"/>
        <v>0</v>
      </c>
      <c r="F1590" s="138">
        <v>0</v>
      </c>
    </row>
    <row r="1591" s="114" customFormat="1" ht="28.05" hidden="1" customHeight="1" spans="1:6">
      <c r="A1591" s="114">
        <f t="shared" si="92"/>
        <v>7</v>
      </c>
      <c r="B1591" s="142">
        <v>2300230</v>
      </c>
      <c r="C1591" s="143" t="s">
        <v>1312</v>
      </c>
      <c r="D1591" s="143"/>
      <c r="E1591" s="141">
        <f t="shared" si="93"/>
        <v>0</v>
      </c>
      <c r="F1591" s="138">
        <v>0</v>
      </c>
    </row>
    <row r="1592" s="114" customFormat="1" ht="28.05" hidden="1" customHeight="1" spans="1:6">
      <c r="A1592" s="114">
        <f t="shared" si="92"/>
        <v>7</v>
      </c>
      <c r="B1592" s="142">
        <v>2300231</v>
      </c>
      <c r="C1592" s="143" t="s">
        <v>1313</v>
      </c>
      <c r="D1592" s="143"/>
      <c r="E1592" s="141">
        <f t="shared" si="93"/>
        <v>0</v>
      </c>
      <c r="F1592" s="138">
        <v>0</v>
      </c>
    </row>
    <row r="1593" s="114" customFormat="1" ht="28.05" hidden="1" customHeight="1" spans="1:6">
      <c r="A1593" s="114">
        <f t="shared" si="92"/>
        <v>7</v>
      </c>
      <c r="B1593" s="142">
        <v>2300241</v>
      </c>
      <c r="C1593" s="143" t="s">
        <v>1314</v>
      </c>
      <c r="D1593" s="143"/>
      <c r="E1593" s="141">
        <f t="shared" si="93"/>
        <v>0</v>
      </c>
      <c r="F1593" s="138">
        <v>0</v>
      </c>
    </row>
    <row r="1594" s="114" customFormat="1" ht="28.05" hidden="1" customHeight="1" spans="1:6">
      <c r="A1594" s="114">
        <f t="shared" ref="A1594:A1657" si="95">LEN(B1594)</f>
        <v>7</v>
      </c>
      <c r="B1594" s="142">
        <v>2300242</v>
      </c>
      <c r="C1594" s="143" t="s">
        <v>1315</v>
      </c>
      <c r="D1594" s="143"/>
      <c r="E1594" s="141">
        <f t="shared" si="93"/>
        <v>0</v>
      </c>
      <c r="F1594" s="138">
        <v>0</v>
      </c>
    </row>
    <row r="1595" s="114" customFormat="1" ht="28.05" hidden="1" customHeight="1" spans="1:6">
      <c r="A1595" s="114">
        <f t="shared" si="95"/>
        <v>7</v>
      </c>
      <c r="B1595" s="142">
        <v>2300243</v>
      </c>
      <c r="C1595" s="143" t="s">
        <v>1316</v>
      </c>
      <c r="D1595" s="143"/>
      <c r="E1595" s="141">
        <f t="shared" si="93"/>
        <v>0</v>
      </c>
      <c r="F1595" s="138">
        <v>0</v>
      </c>
    </row>
    <row r="1596" s="114" customFormat="1" ht="28.05" hidden="1" customHeight="1" spans="1:6">
      <c r="A1596" s="114">
        <f t="shared" si="95"/>
        <v>7</v>
      </c>
      <c r="B1596" s="142">
        <v>2300244</v>
      </c>
      <c r="C1596" s="143" t="s">
        <v>1317</v>
      </c>
      <c r="D1596" s="143"/>
      <c r="E1596" s="141">
        <f t="shared" si="93"/>
        <v>0</v>
      </c>
      <c r="F1596" s="138">
        <v>0</v>
      </c>
    </row>
    <row r="1597" s="114" customFormat="1" ht="28.05" hidden="1" customHeight="1" spans="1:6">
      <c r="A1597" s="114">
        <f t="shared" si="95"/>
        <v>7</v>
      </c>
      <c r="B1597" s="142">
        <v>2300245</v>
      </c>
      <c r="C1597" s="143" t="s">
        <v>1318</v>
      </c>
      <c r="D1597" s="143"/>
      <c r="E1597" s="141">
        <f t="shared" si="93"/>
        <v>0</v>
      </c>
      <c r="F1597" s="138">
        <v>0</v>
      </c>
    </row>
    <row r="1598" s="114" customFormat="1" ht="28.05" hidden="1" customHeight="1" spans="1:6">
      <c r="A1598" s="114">
        <f t="shared" si="95"/>
        <v>7</v>
      </c>
      <c r="B1598" s="142">
        <v>2300246</v>
      </c>
      <c r="C1598" s="143" t="s">
        <v>1319</v>
      </c>
      <c r="D1598" s="143"/>
      <c r="E1598" s="141">
        <f t="shared" si="93"/>
        <v>0</v>
      </c>
      <c r="F1598" s="138">
        <v>0</v>
      </c>
    </row>
    <row r="1599" s="114" customFormat="1" ht="28.05" hidden="1" customHeight="1" spans="1:6">
      <c r="A1599" s="114">
        <f t="shared" si="95"/>
        <v>7</v>
      </c>
      <c r="B1599" s="142">
        <v>2300247</v>
      </c>
      <c r="C1599" s="143" t="s">
        <v>1320</v>
      </c>
      <c r="D1599" s="143"/>
      <c r="E1599" s="141">
        <f t="shared" si="93"/>
        <v>0</v>
      </c>
      <c r="F1599" s="138">
        <v>0</v>
      </c>
    </row>
    <row r="1600" s="114" customFormat="1" ht="28.05" hidden="1" customHeight="1" spans="1:6">
      <c r="A1600" s="114">
        <f t="shared" si="95"/>
        <v>7</v>
      </c>
      <c r="B1600" s="142">
        <v>2300248</v>
      </c>
      <c r="C1600" s="143" t="s">
        <v>1321</v>
      </c>
      <c r="D1600" s="143"/>
      <c r="E1600" s="141">
        <f t="shared" si="93"/>
        <v>0</v>
      </c>
      <c r="F1600" s="138">
        <v>0</v>
      </c>
    </row>
    <row r="1601" s="114" customFormat="1" ht="28.05" hidden="1" customHeight="1" spans="1:6">
      <c r="A1601" s="114">
        <f t="shared" si="95"/>
        <v>7</v>
      </c>
      <c r="B1601" s="142">
        <v>2300249</v>
      </c>
      <c r="C1601" s="143" t="s">
        <v>1322</v>
      </c>
      <c r="D1601" s="143"/>
      <c r="E1601" s="141">
        <f t="shared" si="93"/>
        <v>0</v>
      </c>
      <c r="F1601" s="138">
        <v>0</v>
      </c>
    </row>
    <row r="1602" s="114" customFormat="1" ht="28.05" hidden="1" customHeight="1" spans="1:6">
      <c r="A1602" s="114">
        <f t="shared" si="95"/>
        <v>7</v>
      </c>
      <c r="B1602" s="142">
        <v>2300250</v>
      </c>
      <c r="C1602" s="143" t="s">
        <v>1323</v>
      </c>
      <c r="D1602" s="143"/>
      <c r="E1602" s="141">
        <f t="shared" si="93"/>
        <v>0</v>
      </c>
      <c r="F1602" s="138">
        <v>0</v>
      </c>
    </row>
    <row r="1603" s="114" customFormat="1" ht="28.05" hidden="1" customHeight="1" spans="1:6">
      <c r="A1603" s="114">
        <f t="shared" si="95"/>
        <v>7</v>
      </c>
      <c r="B1603" s="142">
        <v>2300251</v>
      </c>
      <c r="C1603" s="143" t="s">
        <v>1324</v>
      </c>
      <c r="D1603" s="143"/>
      <c r="E1603" s="141">
        <f t="shared" si="93"/>
        <v>0</v>
      </c>
      <c r="F1603" s="138">
        <v>0</v>
      </c>
    </row>
    <row r="1604" s="114" customFormat="1" ht="28.05" hidden="1" customHeight="1" spans="1:6">
      <c r="A1604" s="114">
        <f t="shared" si="95"/>
        <v>7</v>
      </c>
      <c r="B1604" s="142">
        <v>2300252</v>
      </c>
      <c r="C1604" s="143" t="s">
        <v>1325</v>
      </c>
      <c r="D1604" s="143"/>
      <c r="E1604" s="141">
        <f t="shared" si="93"/>
        <v>0</v>
      </c>
      <c r="F1604" s="138">
        <v>0</v>
      </c>
    </row>
    <row r="1605" s="114" customFormat="1" ht="28.05" hidden="1" customHeight="1" spans="1:6">
      <c r="A1605" s="114">
        <f t="shared" si="95"/>
        <v>7</v>
      </c>
      <c r="B1605" s="142">
        <v>2300253</v>
      </c>
      <c r="C1605" s="143" t="s">
        <v>1326</v>
      </c>
      <c r="D1605" s="143"/>
      <c r="E1605" s="141">
        <f t="shared" si="93"/>
        <v>0</v>
      </c>
      <c r="F1605" s="138">
        <v>0</v>
      </c>
    </row>
    <row r="1606" s="114" customFormat="1" ht="28.05" hidden="1" customHeight="1" spans="1:6">
      <c r="A1606" s="114">
        <f t="shared" si="95"/>
        <v>7</v>
      </c>
      <c r="B1606" s="142">
        <v>2300254</v>
      </c>
      <c r="C1606" s="143" t="s">
        <v>1327</v>
      </c>
      <c r="D1606" s="143"/>
      <c r="E1606" s="141">
        <f t="shared" si="93"/>
        <v>0</v>
      </c>
      <c r="F1606" s="138">
        <v>0</v>
      </c>
    </row>
    <row r="1607" s="114" customFormat="1" ht="28.05" hidden="1" customHeight="1" spans="1:6">
      <c r="A1607" s="114">
        <f t="shared" si="95"/>
        <v>7</v>
      </c>
      <c r="B1607" s="142">
        <v>2300255</v>
      </c>
      <c r="C1607" s="143" t="s">
        <v>1328</v>
      </c>
      <c r="D1607" s="143"/>
      <c r="E1607" s="141">
        <f t="shared" si="93"/>
        <v>0</v>
      </c>
      <c r="F1607" s="138">
        <v>0</v>
      </c>
    </row>
    <row r="1608" s="114" customFormat="1" ht="28.05" hidden="1" customHeight="1" spans="1:6">
      <c r="A1608" s="114">
        <f t="shared" si="95"/>
        <v>7</v>
      </c>
      <c r="B1608" s="142">
        <v>2300256</v>
      </c>
      <c r="C1608" s="143" t="s">
        <v>1329</v>
      </c>
      <c r="D1608" s="143"/>
      <c r="E1608" s="141">
        <f t="shared" ref="E1608:E1651" si="96">F1608/10000</f>
        <v>0</v>
      </c>
      <c r="F1608" s="138">
        <v>0</v>
      </c>
    </row>
    <row r="1609" s="114" customFormat="1" ht="28.05" hidden="1" customHeight="1" spans="1:6">
      <c r="A1609" s="114">
        <f t="shared" si="95"/>
        <v>7</v>
      </c>
      <c r="B1609" s="142">
        <v>2300257</v>
      </c>
      <c r="C1609" s="143" t="s">
        <v>1330</v>
      </c>
      <c r="D1609" s="143"/>
      <c r="E1609" s="141">
        <f t="shared" si="96"/>
        <v>0</v>
      </c>
      <c r="F1609" s="138">
        <v>0</v>
      </c>
    </row>
    <row r="1610" s="114" customFormat="1" ht="28.05" hidden="1" customHeight="1" spans="1:6">
      <c r="A1610" s="114">
        <f t="shared" si="95"/>
        <v>7</v>
      </c>
      <c r="B1610" s="142">
        <v>2300258</v>
      </c>
      <c r="C1610" s="143" t="s">
        <v>1331</v>
      </c>
      <c r="D1610" s="143"/>
      <c r="E1610" s="141">
        <f t="shared" si="96"/>
        <v>0</v>
      </c>
      <c r="F1610" s="138">
        <v>0</v>
      </c>
    </row>
    <row r="1611" s="114" customFormat="1" ht="28.05" hidden="1" customHeight="1" spans="1:6">
      <c r="A1611" s="114">
        <f t="shared" si="95"/>
        <v>7</v>
      </c>
      <c r="B1611" s="142">
        <v>2300259</v>
      </c>
      <c r="C1611" s="143" t="s">
        <v>1332</v>
      </c>
      <c r="D1611" s="143"/>
      <c r="E1611" s="141">
        <f t="shared" si="96"/>
        <v>0</v>
      </c>
      <c r="F1611" s="138">
        <v>0</v>
      </c>
    </row>
    <row r="1612" s="114" customFormat="1" ht="28.05" hidden="1" customHeight="1" spans="1:6">
      <c r="A1612" s="114">
        <f t="shared" si="95"/>
        <v>7</v>
      </c>
      <c r="B1612" s="142">
        <v>2300260</v>
      </c>
      <c r="C1612" s="143" t="s">
        <v>1333</v>
      </c>
      <c r="D1612" s="143"/>
      <c r="E1612" s="141">
        <f t="shared" si="96"/>
        <v>0</v>
      </c>
      <c r="F1612" s="138">
        <v>0</v>
      </c>
    </row>
    <row r="1613" s="114" customFormat="1" ht="28.05" hidden="1" customHeight="1" spans="1:6">
      <c r="A1613" s="114">
        <f t="shared" si="95"/>
        <v>7</v>
      </c>
      <c r="B1613" s="142">
        <v>2300269</v>
      </c>
      <c r="C1613" s="143" t="s">
        <v>1334</v>
      </c>
      <c r="D1613" s="143"/>
      <c r="E1613" s="141">
        <f t="shared" si="96"/>
        <v>0</v>
      </c>
      <c r="F1613" s="138">
        <v>0</v>
      </c>
    </row>
    <row r="1614" s="114" customFormat="1" ht="28.05" hidden="1" customHeight="1" spans="1:6">
      <c r="A1614" s="114">
        <f t="shared" si="95"/>
        <v>7</v>
      </c>
      <c r="B1614" s="142">
        <v>2300299</v>
      </c>
      <c r="C1614" s="143" t="s">
        <v>1335</v>
      </c>
      <c r="D1614" s="143"/>
      <c r="E1614" s="141">
        <f t="shared" si="96"/>
        <v>0</v>
      </c>
      <c r="F1614" s="138">
        <v>0</v>
      </c>
    </row>
    <row r="1615" s="114" customFormat="1" ht="28.05" hidden="1" customHeight="1" spans="1:6">
      <c r="A1615" s="114">
        <f t="shared" si="95"/>
        <v>5</v>
      </c>
      <c r="B1615" s="142">
        <v>23003</v>
      </c>
      <c r="C1615" s="143" t="s">
        <v>1336</v>
      </c>
      <c r="D1615" s="143"/>
      <c r="E1615" s="141">
        <f t="shared" si="96"/>
        <v>0</v>
      </c>
      <c r="F1615" s="145">
        <v>0</v>
      </c>
    </row>
    <row r="1616" s="114" customFormat="1" ht="28.05" hidden="1" customHeight="1" spans="1:6">
      <c r="A1616" s="114">
        <f t="shared" si="95"/>
        <v>7</v>
      </c>
      <c r="B1616" s="142">
        <v>2300301</v>
      </c>
      <c r="C1616" s="143" t="s">
        <v>1337</v>
      </c>
      <c r="D1616" s="143"/>
      <c r="E1616" s="141">
        <f t="shared" si="96"/>
        <v>0</v>
      </c>
      <c r="F1616" s="138">
        <v>0</v>
      </c>
    </row>
    <row r="1617" s="114" customFormat="1" ht="28.05" hidden="1" customHeight="1" spans="1:6">
      <c r="A1617" s="114">
        <f t="shared" si="95"/>
        <v>7</v>
      </c>
      <c r="B1617" s="142">
        <v>2300302</v>
      </c>
      <c r="C1617" s="143" t="s">
        <v>1338</v>
      </c>
      <c r="D1617" s="143"/>
      <c r="E1617" s="141">
        <f t="shared" si="96"/>
        <v>0</v>
      </c>
      <c r="F1617" s="138">
        <v>0</v>
      </c>
    </row>
    <row r="1618" s="114" customFormat="1" ht="28.05" hidden="1" customHeight="1" spans="1:6">
      <c r="A1618" s="114">
        <f t="shared" si="95"/>
        <v>7</v>
      </c>
      <c r="B1618" s="142">
        <v>2300303</v>
      </c>
      <c r="C1618" s="143" t="s">
        <v>1339</v>
      </c>
      <c r="D1618" s="143"/>
      <c r="E1618" s="141">
        <f t="shared" si="96"/>
        <v>0</v>
      </c>
      <c r="F1618" s="138">
        <v>0</v>
      </c>
    </row>
    <row r="1619" s="114" customFormat="1" ht="28.05" hidden="1" customHeight="1" spans="1:6">
      <c r="A1619" s="114">
        <f t="shared" si="95"/>
        <v>7</v>
      </c>
      <c r="B1619" s="142">
        <v>2300304</v>
      </c>
      <c r="C1619" s="143" t="s">
        <v>1340</v>
      </c>
      <c r="D1619" s="143"/>
      <c r="E1619" s="141">
        <f t="shared" si="96"/>
        <v>0</v>
      </c>
      <c r="F1619" s="138">
        <v>0</v>
      </c>
    </row>
    <row r="1620" s="114" customFormat="1" ht="28.05" hidden="1" customHeight="1" spans="1:6">
      <c r="A1620" s="114">
        <f t="shared" si="95"/>
        <v>7</v>
      </c>
      <c r="B1620" s="142">
        <v>2300305</v>
      </c>
      <c r="C1620" s="143" t="s">
        <v>1341</v>
      </c>
      <c r="D1620" s="143"/>
      <c r="E1620" s="141">
        <f t="shared" si="96"/>
        <v>0</v>
      </c>
      <c r="F1620" s="138">
        <v>0</v>
      </c>
    </row>
    <row r="1621" s="114" customFormat="1" ht="28.05" hidden="1" customHeight="1" spans="1:6">
      <c r="A1621" s="114">
        <f t="shared" si="95"/>
        <v>7</v>
      </c>
      <c r="B1621" s="142">
        <v>2300306</v>
      </c>
      <c r="C1621" s="143" t="s">
        <v>1342</v>
      </c>
      <c r="D1621" s="143"/>
      <c r="E1621" s="141">
        <f t="shared" si="96"/>
        <v>0</v>
      </c>
      <c r="F1621" s="138">
        <v>0</v>
      </c>
    </row>
    <row r="1622" s="114" customFormat="1" ht="28.05" hidden="1" customHeight="1" spans="1:6">
      <c r="A1622" s="114">
        <f t="shared" si="95"/>
        <v>7</v>
      </c>
      <c r="B1622" s="142">
        <v>2300307</v>
      </c>
      <c r="C1622" s="143" t="s">
        <v>1343</v>
      </c>
      <c r="D1622" s="143"/>
      <c r="E1622" s="141">
        <f t="shared" si="96"/>
        <v>0</v>
      </c>
      <c r="F1622" s="138">
        <v>0</v>
      </c>
    </row>
    <row r="1623" s="114" customFormat="1" ht="28.05" hidden="1" customHeight="1" spans="1:6">
      <c r="A1623" s="114">
        <f t="shared" si="95"/>
        <v>7</v>
      </c>
      <c r="B1623" s="142">
        <v>2300308</v>
      </c>
      <c r="C1623" s="143" t="s">
        <v>1344</v>
      </c>
      <c r="D1623" s="143"/>
      <c r="E1623" s="141">
        <f t="shared" si="96"/>
        <v>0</v>
      </c>
      <c r="F1623" s="138">
        <v>0</v>
      </c>
    </row>
    <row r="1624" s="114" customFormat="1" ht="28.05" hidden="1" customHeight="1" spans="1:6">
      <c r="A1624" s="114">
        <f t="shared" si="95"/>
        <v>7</v>
      </c>
      <c r="B1624" s="142">
        <v>2300310</v>
      </c>
      <c r="C1624" s="143" t="s">
        <v>1345</v>
      </c>
      <c r="D1624" s="143"/>
      <c r="E1624" s="141">
        <f t="shared" si="96"/>
        <v>0</v>
      </c>
      <c r="F1624" s="138">
        <v>0</v>
      </c>
    </row>
    <row r="1625" s="114" customFormat="1" ht="28.05" hidden="1" customHeight="1" spans="1:6">
      <c r="A1625" s="114">
        <f t="shared" si="95"/>
        <v>7</v>
      </c>
      <c r="B1625" s="142">
        <v>2300311</v>
      </c>
      <c r="C1625" s="143" t="s">
        <v>1346</v>
      </c>
      <c r="D1625" s="143"/>
      <c r="E1625" s="141">
        <f t="shared" si="96"/>
        <v>0</v>
      </c>
      <c r="F1625" s="138">
        <v>0</v>
      </c>
    </row>
    <row r="1626" s="114" customFormat="1" ht="28.05" hidden="1" customHeight="1" spans="1:6">
      <c r="A1626" s="114">
        <f t="shared" si="95"/>
        <v>7</v>
      </c>
      <c r="B1626" s="142">
        <v>2300312</v>
      </c>
      <c r="C1626" s="143" t="s">
        <v>1347</v>
      </c>
      <c r="D1626" s="143"/>
      <c r="E1626" s="141">
        <f t="shared" si="96"/>
        <v>0</v>
      </c>
      <c r="F1626" s="138">
        <v>0</v>
      </c>
    </row>
    <row r="1627" s="114" customFormat="1" ht="28.05" hidden="1" customHeight="1" spans="1:6">
      <c r="A1627" s="114">
        <f t="shared" si="95"/>
        <v>7</v>
      </c>
      <c r="B1627" s="142">
        <v>2300313</v>
      </c>
      <c r="C1627" s="143" t="s">
        <v>1348</v>
      </c>
      <c r="D1627" s="143"/>
      <c r="E1627" s="141">
        <f t="shared" si="96"/>
        <v>0</v>
      </c>
      <c r="F1627" s="138">
        <v>0</v>
      </c>
    </row>
    <row r="1628" s="114" customFormat="1" ht="28.05" hidden="1" customHeight="1" spans="1:6">
      <c r="A1628" s="114">
        <f t="shared" si="95"/>
        <v>7</v>
      </c>
      <c r="B1628" s="142">
        <v>2300314</v>
      </c>
      <c r="C1628" s="143" t="s">
        <v>1349</v>
      </c>
      <c r="D1628" s="143"/>
      <c r="E1628" s="141">
        <f t="shared" si="96"/>
        <v>0</v>
      </c>
      <c r="F1628" s="138">
        <v>0</v>
      </c>
    </row>
    <row r="1629" s="114" customFormat="1" ht="28.05" hidden="1" customHeight="1" spans="1:6">
      <c r="A1629" s="114">
        <f t="shared" si="95"/>
        <v>7</v>
      </c>
      <c r="B1629" s="142">
        <v>2300315</v>
      </c>
      <c r="C1629" s="143" t="s">
        <v>1350</v>
      </c>
      <c r="D1629" s="143"/>
      <c r="E1629" s="141">
        <f t="shared" si="96"/>
        <v>0</v>
      </c>
      <c r="F1629" s="138">
        <v>0</v>
      </c>
    </row>
    <row r="1630" s="114" customFormat="1" ht="28.05" hidden="1" customHeight="1" spans="1:6">
      <c r="A1630" s="114">
        <f t="shared" si="95"/>
        <v>7</v>
      </c>
      <c r="B1630" s="142">
        <v>2300316</v>
      </c>
      <c r="C1630" s="143" t="s">
        <v>1351</v>
      </c>
      <c r="D1630" s="143"/>
      <c r="E1630" s="141">
        <f t="shared" si="96"/>
        <v>0</v>
      </c>
      <c r="F1630" s="138">
        <v>0</v>
      </c>
    </row>
    <row r="1631" s="114" customFormat="1" ht="28.05" hidden="1" customHeight="1" spans="1:6">
      <c r="A1631" s="114">
        <f t="shared" si="95"/>
        <v>7</v>
      </c>
      <c r="B1631" s="142">
        <v>2300317</v>
      </c>
      <c r="C1631" s="143" t="s">
        <v>1352</v>
      </c>
      <c r="D1631" s="143"/>
      <c r="E1631" s="141">
        <f t="shared" si="96"/>
        <v>0</v>
      </c>
      <c r="F1631" s="138">
        <v>0</v>
      </c>
    </row>
    <row r="1632" s="114" customFormat="1" ht="28.05" hidden="1" customHeight="1" spans="1:6">
      <c r="A1632" s="114">
        <f t="shared" si="95"/>
        <v>7</v>
      </c>
      <c r="B1632" s="142">
        <v>2300320</v>
      </c>
      <c r="C1632" s="143" t="s">
        <v>1353</v>
      </c>
      <c r="D1632" s="143"/>
      <c r="E1632" s="141">
        <f t="shared" si="96"/>
        <v>0</v>
      </c>
      <c r="F1632" s="138">
        <v>0</v>
      </c>
    </row>
    <row r="1633" s="114" customFormat="1" ht="28.05" hidden="1" customHeight="1" spans="1:6">
      <c r="A1633" s="114">
        <f t="shared" si="95"/>
        <v>7</v>
      </c>
      <c r="B1633" s="142">
        <v>2300321</v>
      </c>
      <c r="C1633" s="143" t="s">
        <v>1354</v>
      </c>
      <c r="D1633" s="143"/>
      <c r="E1633" s="141">
        <f t="shared" si="96"/>
        <v>0</v>
      </c>
      <c r="F1633" s="138">
        <v>0</v>
      </c>
    </row>
    <row r="1634" s="114" customFormat="1" ht="28.05" hidden="1" customHeight="1" spans="1:6">
      <c r="A1634" s="114">
        <f t="shared" si="95"/>
        <v>7</v>
      </c>
      <c r="B1634" s="142">
        <v>2300322</v>
      </c>
      <c r="C1634" s="143" t="s">
        <v>1355</v>
      </c>
      <c r="D1634" s="143"/>
      <c r="E1634" s="141">
        <f t="shared" si="96"/>
        <v>0</v>
      </c>
      <c r="F1634" s="138">
        <v>0</v>
      </c>
    </row>
    <row r="1635" s="114" customFormat="1" ht="28.05" hidden="1" customHeight="1" spans="1:6">
      <c r="A1635" s="114">
        <f t="shared" si="95"/>
        <v>7</v>
      </c>
      <c r="B1635" s="142">
        <v>2300324</v>
      </c>
      <c r="C1635" s="143" t="s">
        <v>1356</v>
      </c>
      <c r="D1635" s="143"/>
      <c r="E1635" s="141">
        <f t="shared" si="96"/>
        <v>0</v>
      </c>
      <c r="F1635" s="138">
        <v>0</v>
      </c>
    </row>
    <row r="1636" s="114" customFormat="1" ht="28.05" hidden="1" customHeight="1" spans="1:6">
      <c r="A1636" s="114">
        <f t="shared" si="95"/>
        <v>7</v>
      </c>
      <c r="B1636" s="142">
        <v>2300399</v>
      </c>
      <c r="C1636" s="143" t="s">
        <v>217</v>
      </c>
      <c r="D1636" s="143"/>
      <c r="E1636" s="141">
        <f t="shared" si="96"/>
        <v>0</v>
      </c>
      <c r="F1636" s="138">
        <v>0</v>
      </c>
    </row>
    <row r="1637" s="114" customFormat="1" ht="28.05" hidden="1" customHeight="1" spans="1:6">
      <c r="A1637" s="114">
        <f t="shared" si="95"/>
        <v>5</v>
      </c>
      <c r="B1637" s="142">
        <v>23004</v>
      </c>
      <c r="C1637" s="143" t="s">
        <v>1357</v>
      </c>
      <c r="D1637" s="143"/>
      <c r="E1637" s="141">
        <f t="shared" si="96"/>
        <v>0</v>
      </c>
      <c r="F1637" s="145">
        <v>0</v>
      </c>
    </row>
    <row r="1638" s="114" customFormat="1" ht="28.05" hidden="1" customHeight="1" spans="1:6">
      <c r="A1638" s="114">
        <f t="shared" si="95"/>
        <v>7</v>
      </c>
      <c r="B1638" s="142">
        <v>2300403</v>
      </c>
      <c r="C1638" s="143" t="s">
        <v>1358</v>
      </c>
      <c r="D1638" s="143"/>
      <c r="E1638" s="141">
        <f t="shared" si="96"/>
        <v>0</v>
      </c>
      <c r="F1638" s="138">
        <v>0</v>
      </c>
    </row>
    <row r="1639" s="114" customFormat="1" ht="28.05" hidden="1" customHeight="1" spans="1:6">
      <c r="A1639" s="114">
        <f t="shared" si="95"/>
        <v>7</v>
      </c>
      <c r="B1639" s="142">
        <v>2300404</v>
      </c>
      <c r="C1639" s="143" t="s">
        <v>1342</v>
      </c>
      <c r="D1639" s="143"/>
      <c r="E1639" s="141">
        <f t="shared" si="96"/>
        <v>0</v>
      </c>
      <c r="F1639" s="138">
        <v>0</v>
      </c>
    </row>
    <row r="1640" s="114" customFormat="1" ht="28.05" hidden="1" customHeight="1" spans="1:6">
      <c r="A1640" s="114">
        <f t="shared" si="95"/>
        <v>7</v>
      </c>
      <c r="B1640" s="142">
        <v>2300405</v>
      </c>
      <c r="C1640" s="143" t="s">
        <v>1343</v>
      </c>
      <c r="D1640" s="143"/>
      <c r="E1640" s="141">
        <f t="shared" si="96"/>
        <v>0</v>
      </c>
      <c r="F1640" s="138">
        <v>0</v>
      </c>
    </row>
    <row r="1641" s="114" customFormat="1" ht="28.05" hidden="1" customHeight="1" spans="1:6">
      <c r="A1641" s="114">
        <f t="shared" si="95"/>
        <v>7</v>
      </c>
      <c r="B1641" s="142">
        <v>2300406</v>
      </c>
      <c r="C1641" s="143" t="s">
        <v>1344</v>
      </c>
      <c r="D1641" s="143"/>
      <c r="E1641" s="141">
        <f t="shared" si="96"/>
        <v>0</v>
      </c>
      <c r="F1641" s="138">
        <v>0</v>
      </c>
    </row>
    <row r="1642" s="114" customFormat="1" ht="28.05" hidden="1" customHeight="1" spans="1:6">
      <c r="A1642" s="114">
        <f t="shared" si="95"/>
        <v>7</v>
      </c>
      <c r="B1642" s="142">
        <v>2300407</v>
      </c>
      <c r="C1642" s="143" t="s">
        <v>1346</v>
      </c>
      <c r="D1642" s="143"/>
      <c r="E1642" s="141">
        <f t="shared" si="96"/>
        <v>0</v>
      </c>
      <c r="F1642" s="138">
        <v>0</v>
      </c>
    </row>
    <row r="1643" s="114" customFormat="1" ht="28.05" hidden="1" customHeight="1" spans="1:6">
      <c r="A1643" s="114">
        <f t="shared" si="95"/>
        <v>7</v>
      </c>
      <c r="B1643" s="142">
        <v>2300408</v>
      </c>
      <c r="C1643" s="143" t="s">
        <v>1347</v>
      </c>
      <c r="D1643" s="143"/>
      <c r="E1643" s="141">
        <f t="shared" si="96"/>
        <v>0</v>
      </c>
      <c r="F1643" s="138">
        <v>0</v>
      </c>
    </row>
    <row r="1644" s="114" customFormat="1" ht="28.05" hidden="1" customHeight="1" spans="1:6">
      <c r="A1644" s="114">
        <f t="shared" si="95"/>
        <v>7</v>
      </c>
      <c r="B1644" s="142">
        <v>2300409</v>
      </c>
      <c r="C1644" s="143" t="s">
        <v>1348</v>
      </c>
      <c r="D1644" s="143"/>
      <c r="E1644" s="141">
        <f t="shared" si="96"/>
        <v>0</v>
      </c>
      <c r="F1644" s="138">
        <v>0</v>
      </c>
    </row>
    <row r="1645" s="114" customFormat="1" ht="28.05" hidden="1" customHeight="1" spans="1:6">
      <c r="A1645" s="114">
        <f t="shared" si="95"/>
        <v>7</v>
      </c>
      <c r="B1645" s="142">
        <v>2300410</v>
      </c>
      <c r="C1645" s="143" t="s">
        <v>1349</v>
      </c>
      <c r="D1645" s="143"/>
      <c r="E1645" s="141">
        <f t="shared" si="96"/>
        <v>0</v>
      </c>
      <c r="F1645" s="138">
        <v>0</v>
      </c>
    </row>
    <row r="1646" s="114" customFormat="1" ht="28.05" hidden="1" customHeight="1" spans="1:6">
      <c r="A1646" s="114">
        <f t="shared" si="95"/>
        <v>7</v>
      </c>
      <c r="B1646" s="142">
        <v>2300411</v>
      </c>
      <c r="C1646" s="143" t="s">
        <v>1350</v>
      </c>
      <c r="D1646" s="143"/>
      <c r="E1646" s="141">
        <f t="shared" si="96"/>
        <v>0</v>
      </c>
      <c r="F1646" s="138">
        <v>0</v>
      </c>
    </row>
    <row r="1647" s="114" customFormat="1" ht="28.05" hidden="1" customHeight="1" spans="1:6">
      <c r="A1647" s="114">
        <f t="shared" si="95"/>
        <v>7</v>
      </c>
      <c r="B1647" s="142">
        <v>2300499</v>
      </c>
      <c r="C1647" s="143" t="s">
        <v>217</v>
      </c>
      <c r="D1647" s="143"/>
      <c r="E1647" s="141">
        <f t="shared" si="96"/>
        <v>0</v>
      </c>
      <c r="F1647" s="138">
        <v>0</v>
      </c>
    </row>
    <row r="1648" s="114" customFormat="1" ht="28.05" hidden="1" customHeight="1" spans="1:6">
      <c r="A1648" s="114">
        <f t="shared" si="95"/>
        <v>5</v>
      </c>
      <c r="B1648" s="142">
        <v>23005</v>
      </c>
      <c r="C1648" s="143" t="s">
        <v>1359</v>
      </c>
      <c r="D1648" s="143"/>
      <c r="E1648" s="141">
        <f t="shared" si="96"/>
        <v>0</v>
      </c>
      <c r="F1648" s="145">
        <v>0</v>
      </c>
    </row>
    <row r="1649" s="114" customFormat="1" ht="28.05" hidden="1" customHeight="1" spans="1:6">
      <c r="A1649" s="114">
        <f t="shared" si="95"/>
        <v>7</v>
      </c>
      <c r="B1649" s="142">
        <v>2300501</v>
      </c>
      <c r="C1649" s="143" t="s">
        <v>1360</v>
      </c>
      <c r="D1649" s="143"/>
      <c r="E1649" s="141">
        <f t="shared" si="96"/>
        <v>0</v>
      </c>
      <c r="F1649" s="138">
        <v>0</v>
      </c>
    </row>
    <row r="1650" s="114" customFormat="1" ht="28.05" hidden="1" customHeight="1" spans="1:6">
      <c r="A1650" s="114">
        <f t="shared" si="95"/>
        <v>7</v>
      </c>
      <c r="B1650" s="142">
        <v>2300502</v>
      </c>
      <c r="C1650" s="143" t="s">
        <v>1361</v>
      </c>
      <c r="D1650" s="143"/>
      <c r="E1650" s="141">
        <f t="shared" si="96"/>
        <v>0</v>
      </c>
      <c r="F1650" s="138">
        <v>0</v>
      </c>
    </row>
    <row r="1651" s="114" customFormat="1" ht="25" customHeight="1" spans="1:6">
      <c r="A1651" s="114">
        <f t="shared" si="95"/>
        <v>5</v>
      </c>
      <c r="B1651" s="142">
        <v>23006</v>
      </c>
      <c r="C1651" s="143" t="s">
        <v>1362</v>
      </c>
      <c r="D1651" s="144">
        <f t="shared" ref="D1651:D1654" si="97">_wpsfn.ROUNDBANK(E1651,2)</f>
        <v>22943.84</v>
      </c>
      <c r="E1651" s="141">
        <f t="shared" si="96"/>
        <v>22943.8428</v>
      </c>
      <c r="F1651" s="147">
        <f>364782428-135344000</f>
        <v>229438428</v>
      </c>
    </row>
    <row r="1652" s="114" customFormat="1" ht="28.05" customHeight="1" spans="1:6">
      <c r="A1652" s="114">
        <f t="shared" si="95"/>
        <v>7</v>
      </c>
      <c r="B1652" s="142">
        <v>2300601</v>
      </c>
      <c r="C1652" s="143" t="s">
        <v>1363</v>
      </c>
      <c r="D1652" s="144">
        <f t="shared" si="97"/>
        <v>8725.04</v>
      </c>
      <c r="E1652" s="148">
        <v>8725.0428</v>
      </c>
      <c r="F1652" s="138">
        <v>872504</v>
      </c>
    </row>
    <row r="1653" s="114" customFormat="1" ht="25" customHeight="1" spans="1:6">
      <c r="A1653" s="114">
        <f t="shared" si="95"/>
        <v>7</v>
      </c>
      <c r="B1653" s="142">
        <v>2300602</v>
      </c>
      <c r="C1653" s="143" t="s">
        <v>1364</v>
      </c>
      <c r="D1653" s="144">
        <f t="shared" si="97"/>
        <v>14218.8</v>
      </c>
      <c r="E1653" s="149">
        <v>14218.8</v>
      </c>
      <c r="F1653" s="138">
        <f>229438428-F1652</f>
        <v>228565924</v>
      </c>
    </row>
    <row r="1654" s="114" customFormat="1" ht="28.05" hidden="1" customHeight="1" spans="1:6">
      <c r="A1654" s="114">
        <f t="shared" si="95"/>
        <v>7</v>
      </c>
      <c r="B1654" s="146">
        <v>2300603</v>
      </c>
      <c r="C1654" s="143" t="s">
        <v>1365</v>
      </c>
      <c r="D1654" s="141"/>
      <c r="E1654" s="141">
        <f t="shared" ref="E1654:E1717" si="98">F1654/10000</f>
        <v>0</v>
      </c>
      <c r="F1654" s="147"/>
    </row>
    <row r="1655" s="114" customFormat="1" ht="28.05" hidden="1" customHeight="1" spans="1:6">
      <c r="A1655" s="114">
        <f t="shared" si="95"/>
        <v>7</v>
      </c>
      <c r="B1655" s="142">
        <v>2300604</v>
      </c>
      <c r="C1655" s="143" t="s">
        <v>1361</v>
      </c>
      <c r="D1655" s="143"/>
      <c r="E1655" s="141">
        <f t="shared" si="98"/>
        <v>0</v>
      </c>
      <c r="F1655" s="138">
        <v>0</v>
      </c>
    </row>
    <row r="1656" s="114" customFormat="1" ht="28.05" hidden="1" customHeight="1" spans="1:6">
      <c r="A1656" s="114">
        <f t="shared" si="95"/>
        <v>5</v>
      </c>
      <c r="B1656" s="142">
        <v>23008</v>
      </c>
      <c r="C1656" s="143" t="s">
        <v>1366</v>
      </c>
      <c r="D1656" s="143"/>
      <c r="E1656" s="141">
        <f t="shared" si="98"/>
        <v>0</v>
      </c>
      <c r="F1656" s="145">
        <v>0</v>
      </c>
    </row>
    <row r="1657" s="114" customFormat="1" ht="28.05" hidden="1" customHeight="1" spans="1:6">
      <c r="A1657" s="114">
        <f t="shared" si="95"/>
        <v>7</v>
      </c>
      <c r="B1657" s="142">
        <v>2300802</v>
      </c>
      <c r="C1657" s="143" t="s">
        <v>1367</v>
      </c>
      <c r="D1657" s="143"/>
      <c r="E1657" s="141">
        <f t="shared" si="98"/>
        <v>0</v>
      </c>
      <c r="F1657" s="138">
        <v>0</v>
      </c>
    </row>
    <row r="1658" s="114" customFormat="1" ht="28.05" hidden="1" customHeight="1" spans="1:6">
      <c r="A1658" s="114">
        <f t="shared" ref="A1658:A1721" si="99">LEN(B1658)</f>
        <v>7</v>
      </c>
      <c r="B1658" s="142">
        <v>2300803</v>
      </c>
      <c r="C1658" s="143" t="s">
        <v>1368</v>
      </c>
      <c r="D1658" s="143"/>
      <c r="E1658" s="141">
        <f t="shared" si="98"/>
        <v>0</v>
      </c>
      <c r="F1658" s="138">
        <v>0</v>
      </c>
    </row>
    <row r="1659" s="114" customFormat="1" ht="28.05" hidden="1" customHeight="1" spans="1:6">
      <c r="A1659" s="114">
        <f t="shared" si="99"/>
        <v>7</v>
      </c>
      <c r="B1659" s="142">
        <v>2300899</v>
      </c>
      <c r="C1659" s="143" t="s">
        <v>1369</v>
      </c>
      <c r="D1659" s="143"/>
      <c r="E1659" s="141">
        <f t="shared" si="98"/>
        <v>0</v>
      </c>
      <c r="F1659" s="138">
        <v>0</v>
      </c>
    </row>
    <row r="1660" s="114" customFormat="1" ht="28.05" hidden="1" customHeight="1" spans="1:6">
      <c r="A1660" s="114">
        <f t="shared" si="99"/>
        <v>5</v>
      </c>
      <c r="B1660" s="142">
        <v>23009</v>
      </c>
      <c r="C1660" s="143" t="s">
        <v>1370</v>
      </c>
      <c r="D1660" s="143"/>
      <c r="E1660" s="141">
        <f t="shared" si="98"/>
        <v>0</v>
      </c>
      <c r="F1660" s="145">
        <v>0</v>
      </c>
    </row>
    <row r="1661" s="114" customFormat="1" ht="28.05" hidden="1" customHeight="1" spans="1:6">
      <c r="A1661" s="114">
        <f t="shared" si="99"/>
        <v>7</v>
      </c>
      <c r="B1661" s="142">
        <v>2300901</v>
      </c>
      <c r="C1661" s="143" t="s">
        <v>1371</v>
      </c>
      <c r="D1661" s="143"/>
      <c r="E1661" s="141">
        <f t="shared" si="98"/>
        <v>0</v>
      </c>
      <c r="F1661" s="138">
        <v>0</v>
      </c>
    </row>
    <row r="1662" s="114" customFormat="1" ht="28.05" hidden="1" customHeight="1" spans="1:6">
      <c r="A1662" s="114">
        <f t="shared" si="99"/>
        <v>7</v>
      </c>
      <c r="B1662" s="142">
        <v>2300902</v>
      </c>
      <c r="C1662" s="143" t="s">
        <v>1372</v>
      </c>
      <c r="D1662" s="143"/>
      <c r="E1662" s="141">
        <f t="shared" si="98"/>
        <v>0</v>
      </c>
      <c r="F1662" s="138">
        <v>0</v>
      </c>
    </row>
    <row r="1663" s="114" customFormat="1" ht="28.05" hidden="1" customHeight="1" spans="1:6">
      <c r="A1663" s="114">
        <f t="shared" si="99"/>
        <v>7</v>
      </c>
      <c r="B1663" s="142">
        <v>2300911</v>
      </c>
      <c r="C1663" s="143" t="s">
        <v>1373</v>
      </c>
      <c r="D1663" s="143"/>
      <c r="E1663" s="141">
        <f t="shared" si="98"/>
        <v>0</v>
      </c>
      <c r="F1663" s="138">
        <v>0</v>
      </c>
    </row>
    <row r="1664" s="114" customFormat="1" ht="28.05" hidden="1" customHeight="1" spans="1:6">
      <c r="A1664" s="114">
        <f t="shared" si="99"/>
        <v>7</v>
      </c>
      <c r="B1664" s="142">
        <v>2300912</v>
      </c>
      <c r="C1664" s="143" t="s">
        <v>1374</v>
      </c>
      <c r="D1664" s="143"/>
      <c r="E1664" s="141">
        <f t="shared" si="98"/>
        <v>0</v>
      </c>
      <c r="F1664" s="138">
        <v>0</v>
      </c>
    </row>
    <row r="1665" s="114" customFormat="1" ht="28.05" hidden="1" customHeight="1" spans="1:6">
      <c r="A1665" s="114">
        <f t="shared" si="99"/>
        <v>7</v>
      </c>
      <c r="B1665" s="142">
        <v>2300913</v>
      </c>
      <c r="C1665" s="143" t="s">
        <v>1375</v>
      </c>
      <c r="D1665" s="143"/>
      <c r="E1665" s="141">
        <f t="shared" si="98"/>
        <v>0</v>
      </c>
      <c r="F1665" s="138">
        <v>0</v>
      </c>
    </row>
    <row r="1666" s="114" customFormat="1" ht="28.05" hidden="1" customHeight="1" spans="1:6">
      <c r="A1666" s="114">
        <f t="shared" si="99"/>
        <v>7</v>
      </c>
      <c r="B1666" s="142">
        <v>2300914</v>
      </c>
      <c r="C1666" s="143" t="s">
        <v>1376</v>
      </c>
      <c r="D1666" s="143"/>
      <c r="E1666" s="141">
        <f t="shared" si="98"/>
        <v>0</v>
      </c>
      <c r="F1666" s="138">
        <v>0</v>
      </c>
    </row>
    <row r="1667" s="114" customFormat="1" ht="28.05" hidden="1" customHeight="1" spans="1:6">
      <c r="A1667" s="114">
        <f t="shared" si="99"/>
        <v>7</v>
      </c>
      <c r="B1667" s="142">
        <v>2300915</v>
      </c>
      <c r="C1667" s="143" t="s">
        <v>1377</v>
      </c>
      <c r="D1667" s="143"/>
      <c r="E1667" s="141">
        <f t="shared" si="98"/>
        <v>0</v>
      </c>
      <c r="F1667" s="138">
        <v>0</v>
      </c>
    </row>
    <row r="1668" s="114" customFormat="1" ht="28.05" hidden="1" customHeight="1" spans="1:6">
      <c r="A1668" s="114">
        <f t="shared" si="99"/>
        <v>7</v>
      </c>
      <c r="B1668" s="142">
        <v>2300916</v>
      </c>
      <c r="C1668" s="143" t="s">
        <v>1378</v>
      </c>
      <c r="D1668" s="143"/>
      <c r="E1668" s="141">
        <f t="shared" si="98"/>
        <v>0</v>
      </c>
      <c r="F1668" s="138">
        <v>0</v>
      </c>
    </row>
    <row r="1669" s="114" customFormat="1" ht="28.05" hidden="1" customHeight="1" spans="1:6">
      <c r="A1669" s="114">
        <f t="shared" si="99"/>
        <v>7</v>
      </c>
      <c r="B1669" s="142">
        <v>2300917</v>
      </c>
      <c r="C1669" s="143" t="s">
        <v>1379</v>
      </c>
      <c r="D1669" s="143"/>
      <c r="E1669" s="141">
        <f t="shared" si="98"/>
        <v>0</v>
      </c>
      <c r="F1669" s="138">
        <v>0</v>
      </c>
    </row>
    <row r="1670" s="114" customFormat="1" ht="28.05" hidden="1" customHeight="1" spans="1:6">
      <c r="A1670" s="114">
        <f t="shared" si="99"/>
        <v>7</v>
      </c>
      <c r="B1670" s="142">
        <v>2300918</v>
      </c>
      <c r="C1670" s="143" t="s">
        <v>1380</v>
      </c>
      <c r="D1670" s="143"/>
      <c r="E1670" s="141">
        <f t="shared" si="98"/>
        <v>0</v>
      </c>
      <c r="F1670" s="138">
        <v>0</v>
      </c>
    </row>
    <row r="1671" s="114" customFormat="1" ht="28.05" hidden="1" customHeight="1" spans="1:6">
      <c r="A1671" s="114">
        <f t="shared" si="99"/>
        <v>5</v>
      </c>
      <c r="B1671" s="142">
        <v>23011</v>
      </c>
      <c r="C1671" s="143" t="s">
        <v>1381</v>
      </c>
      <c r="D1671" s="143"/>
      <c r="E1671" s="141">
        <f t="shared" si="98"/>
        <v>0</v>
      </c>
      <c r="F1671" s="145">
        <v>0</v>
      </c>
    </row>
    <row r="1672" s="114" customFormat="1" ht="28.05" hidden="1" customHeight="1" spans="1:6">
      <c r="A1672" s="114">
        <f t="shared" si="99"/>
        <v>7</v>
      </c>
      <c r="B1672" s="142">
        <v>2301101</v>
      </c>
      <c r="C1672" s="143" t="s">
        <v>1382</v>
      </c>
      <c r="D1672" s="143"/>
      <c r="E1672" s="141">
        <f t="shared" si="98"/>
        <v>0</v>
      </c>
      <c r="F1672" s="138">
        <v>0</v>
      </c>
    </row>
    <row r="1673" s="114" customFormat="1" ht="28.05" hidden="1" customHeight="1" spans="1:6">
      <c r="A1673" s="114">
        <f t="shared" si="99"/>
        <v>7</v>
      </c>
      <c r="B1673" s="142">
        <v>2301102</v>
      </c>
      <c r="C1673" s="143" t="s">
        <v>1383</v>
      </c>
      <c r="D1673" s="143"/>
      <c r="E1673" s="141">
        <f t="shared" si="98"/>
        <v>0</v>
      </c>
      <c r="F1673" s="138">
        <v>0</v>
      </c>
    </row>
    <row r="1674" s="114" customFormat="1" ht="28.05" hidden="1" customHeight="1" spans="1:6">
      <c r="A1674" s="114">
        <f t="shared" si="99"/>
        <v>7</v>
      </c>
      <c r="B1674" s="142">
        <v>2301103</v>
      </c>
      <c r="C1674" s="143" t="s">
        <v>1384</v>
      </c>
      <c r="D1674" s="143"/>
      <c r="E1674" s="141">
        <f t="shared" si="98"/>
        <v>0</v>
      </c>
      <c r="F1674" s="138">
        <v>0</v>
      </c>
    </row>
    <row r="1675" s="114" customFormat="1" ht="28.05" hidden="1" customHeight="1" spans="1:6">
      <c r="A1675" s="114">
        <f t="shared" si="99"/>
        <v>7</v>
      </c>
      <c r="B1675" s="142">
        <v>2301104</v>
      </c>
      <c r="C1675" s="143" t="s">
        <v>1385</v>
      </c>
      <c r="D1675" s="143"/>
      <c r="E1675" s="141">
        <f t="shared" si="98"/>
        <v>0</v>
      </c>
      <c r="F1675" s="138">
        <v>0</v>
      </c>
    </row>
    <row r="1676" s="114" customFormat="1" ht="28.05" hidden="1" customHeight="1" spans="1:6">
      <c r="A1676" s="114">
        <f t="shared" si="99"/>
        <v>7</v>
      </c>
      <c r="B1676" s="142">
        <v>2301105</v>
      </c>
      <c r="C1676" s="143" t="s">
        <v>1386</v>
      </c>
      <c r="D1676" s="143"/>
      <c r="E1676" s="141">
        <f t="shared" si="98"/>
        <v>0</v>
      </c>
      <c r="F1676" s="138">
        <v>0</v>
      </c>
    </row>
    <row r="1677" s="114" customFormat="1" ht="28.05" hidden="1" customHeight="1" spans="1:6">
      <c r="A1677" s="114">
        <f t="shared" si="99"/>
        <v>7</v>
      </c>
      <c r="B1677" s="142">
        <v>2301109</v>
      </c>
      <c r="C1677" s="143" t="s">
        <v>1387</v>
      </c>
      <c r="D1677" s="143"/>
      <c r="E1677" s="141">
        <f t="shared" si="98"/>
        <v>0</v>
      </c>
      <c r="F1677" s="138">
        <v>0</v>
      </c>
    </row>
    <row r="1678" s="114" customFormat="1" ht="28.05" hidden="1" customHeight="1" spans="1:6">
      <c r="A1678" s="114">
        <f t="shared" si="99"/>
        <v>7</v>
      </c>
      <c r="B1678" s="142">
        <v>2301115</v>
      </c>
      <c r="C1678" s="143" t="s">
        <v>1388</v>
      </c>
      <c r="D1678" s="143"/>
      <c r="E1678" s="141">
        <f t="shared" si="98"/>
        <v>0</v>
      </c>
      <c r="F1678" s="138">
        <v>0</v>
      </c>
    </row>
    <row r="1679" s="114" customFormat="1" ht="28.05" hidden="1" customHeight="1" spans="1:6">
      <c r="A1679" s="114">
        <f t="shared" si="99"/>
        <v>7</v>
      </c>
      <c r="B1679" s="142">
        <v>2301117</v>
      </c>
      <c r="C1679" s="143" t="s">
        <v>1389</v>
      </c>
      <c r="D1679" s="143"/>
      <c r="E1679" s="141">
        <f t="shared" si="98"/>
        <v>0</v>
      </c>
      <c r="F1679" s="138">
        <v>0</v>
      </c>
    </row>
    <row r="1680" s="114" customFormat="1" ht="28.05" hidden="1" customHeight="1" spans="1:6">
      <c r="A1680" s="114">
        <f t="shared" si="99"/>
        <v>7</v>
      </c>
      <c r="B1680" s="142">
        <v>2301118</v>
      </c>
      <c r="C1680" s="143" t="s">
        <v>1390</v>
      </c>
      <c r="D1680" s="143"/>
      <c r="E1680" s="141">
        <f t="shared" si="98"/>
        <v>0</v>
      </c>
      <c r="F1680" s="138">
        <v>0</v>
      </c>
    </row>
    <row r="1681" s="114" customFormat="1" ht="28.05" hidden="1" customHeight="1" spans="1:6">
      <c r="A1681" s="114">
        <f t="shared" si="99"/>
        <v>7</v>
      </c>
      <c r="B1681" s="142">
        <v>2301120</v>
      </c>
      <c r="C1681" s="143" t="s">
        <v>1391</v>
      </c>
      <c r="D1681" s="143"/>
      <c r="E1681" s="141">
        <f t="shared" si="98"/>
        <v>0</v>
      </c>
      <c r="F1681" s="138">
        <v>0</v>
      </c>
    </row>
    <row r="1682" s="114" customFormat="1" ht="28.05" hidden="1" customHeight="1" spans="1:6">
      <c r="A1682" s="114">
        <f t="shared" si="99"/>
        <v>7</v>
      </c>
      <c r="B1682" s="142">
        <v>2301121</v>
      </c>
      <c r="C1682" s="143" t="s">
        <v>1392</v>
      </c>
      <c r="D1682" s="143"/>
      <c r="E1682" s="141">
        <f t="shared" si="98"/>
        <v>0</v>
      </c>
      <c r="F1682" s="138">
        <v>0</v>
      </c>
    </row>
    <row r="1683" s="114" customFormat="1" ht="28.05" hidden="1" customHeight="1" spans="1:6">
      <c r="A1683" s="114">
        <f t="shared" si="99"/>
        <v>7</v>
      </c>
      <c r="B1683" s="142">
        <v>2301122</v>
      </c>
      <c r="C1683" s="143" t="s">
        <v>1393</v>
      </c>
      <c r="D1683" s="143"/>
      <c r="E1683" s="141">
        <f t="shared" si="98"/>
        <v>0</v>
      </c>
      <c r="F1683" s="138">
        <v>0</v>
      </c>
    </row>
    <row r="1684" s="114" customFormat="1" ht="28.05" hidden="1" customHeight="1" spans="1:6">
      <c r="A1684" s="114">
        <f t="shared" si="99"/>
        <v>7</v>
      </c>
      <c r="B1684" s="142">
        <v>2301123</v>
      </c>
      <c r="C1684" s="143" t="s">
        <v>1394</v>
      </c>
      <c r="D1684" s="143"/>
      <c r="E1684" s="141">
        <f t="shared" si="98"/>
        <v>0</v>
      </c>
      <c r="F1684" s="138">
        <v>0</v>
      </c>
    </row>
    <row r="1685" s="114" customFormat="1" ht="28.05" hidden="1" customHeight="1" spans="1:6">
      <c r="A1685" s="114">
        <f t="shared" si="99"/>
        <v>7</v>
      </c>
      <c r="B1685" s="142">
        <v>2301124</v>
      </c>
      <c r="C1685" s="143" t="s">
        <v>1395</v>
      </c>
      <c r="D1685" s="143"/>
      <c r="E1685" s="141">
        <f t="shared" si="98"/>
        <v>0</v>
      </c>
      <c r="F1685" s="138">
        <v>0</v>
      </c>
    </row>
    <row r="1686" s="114" customFormat="1" ht="28.05" hidden="1" customHeight="1" spans="1:6">
      <c r="A1686" s="114">
        <f t="shared" si="99"/>
        <v>7</v>
      </c>
      <c r="B1686" s="142">
        <v>2301131</v>
      </c>
      <c r="C1686" s="143" t="s">
        <v>1396</v>
      </c>
      <c r="D1686" s="143"/>
      <c r="E1686" s="141">
        <f t="shared" si="98"/>
        <v>0</v>
      </c>
      <c r="F1686" s="138">
        <v>0</v>
      </c>
    </row>
    <row r="1687" s="114" customFormat="1" ht="28.05" hidden="1" customHeight="1" spans="1:6">
      <c r="A1687" s="114">
        <f t="shared" si="99"/>
        <v>7</v>
      </c>
      <c r="B1687" s="142">
        <v>2301132</v>
      </c>
      <c r="C1687" s="143" t="s">
        <v>1397</v>
      </c>
      <c r="D1687" s="143"/>
      <c r="E1687" s="141">
        <f t="shared" si="98"/>
        <v>0</v>
      </c>
      <c r="F1687" s="138">
        <v>0</v>
      </c>
    </row>
    <row r="1688" s="114" customFormat="1" ht="28.05" hidden="1" customHeight="1" spans="1:6">
      <c r="A1688" s="114">
        <f t="shared" si="99"/>
        <v>7</v>
      </c>
      <c r="B1688" s="142">
        <v>2301133</v>
      </c>
      <c r="C1688" s="143" t="s">
        <v>1398</v>
      </c>
      <c r="D1688" s="143"/>
      <c r="E1688" s="141">
        <f t="shared" si="98"/>
        <v>0</v>
      </c>
      <c r="F1688" s="138">
        <v>0</v>
      </c>
    </row>
    <row r="1689" s="114" customFormat="1" ht="28.05" hidden="1" customHeight="1" spans="1:6">
      <c r="A1689" s="114">
        <f t="shared" si="99"/>
        <v>7</v>
      </c>
      <c r="B1689" s="142">
        <v>2301198</v>
      </c>
      <c r="C1689" s="143" t="s">
        <v>1399</v>
      </c>
      <c r="D1689" s="143"/>
      <c r="E1689" s="141">
        <f t="shared" si="98"/>
        <v>0</v>
      </c>
      <c r="F1689" s="138">
        <v>0</v>
      </c>
    </row>
    <row r="1690" s="114" customFormat="1" ht="28.05" hidden="1" customHeight="1" spans="1:6">
      <c r="A1690" s="114">
        <f t="shared" si="99"/>
        <v>7</v>
      </c>
      <c r="B1690" s="142">
        <v>2301199</v>
      </c>
      <c r="C1690" s="143" t="s">
        <v>1400</v>
      </c>
      <c r="D1690" s="143"/>
      <c r="E1690" s="141">
        <f t="shared" si="98"/>
        <v>0</v>
      </c>
      <c r="F1690" s="138">
        <v>0</v>
      </c>
    </row>
    <row r="1691" s="114" customFormat="1" ht="28.05" hidden="1" customHeight="1" spans="1:6">
      <c r="A1691" s="114">
        <f t="shared" si="99"/>
        <v>5</v>
      </c>
      <c r="B1691" s="142">
        <v>23013</v>
      </c>
      <c r="C1691" s="143" t="s">
        <v>1401</v>
      </c>
      <c r="D1691" s="143"/>
      <c r="E1691" s="141">
        <f t="shared" si="98"/>
        <v>0</v>
      </c>
      <c r="F1691" s="145">
        <v>0</v>
      </c>
    </row>
    <row r="1692" s="114" customFormat="1" ht="28.05" hidden="1" customHeight="1" spans="1:6">
      <c r="A1692" s="114">
        <f t="shared" si="99"/>
        <v>5</v>
      </c>
      <c r="B1692" s="142">
        <v>23015</v>
      </c>
      <c r="C1692" s="143" t="s">
        <v>1402</v>
      </c>
      <c r="D1692" s="143"/>
      <c r="E1692" s="141">
        <f t="shared" si="98"/>
        <v>0</v>
      </c>
      <c r="F1692" s="145">
        <v>0</v>
      </c>
    </row>
    <row r="1693" s="114" customFormat="1" ht="28.05" hidden="1" customHeight="1" spans="1:6">
      <c r="A1693" s="114">
        <f t="shared" si="99"/>
        <v>5</v>
      </c>
      <c r="B1693" s="142">
        <v>23016</v>
      </c>
      <c r="C1693" s="143" t="s">
        <v>1403</v>
      </c>
      <c r="D1693" s="143"/>
      <c r="E1693" s="141">
        <f t="shared" si="98"/>
        <v>0</v>
      </c>
      <c r="F1693" s="145">
        <v>0</v>
      </c>
    </row>
    <row r="1694" s="114" customFormat="1" ht="28.05" hidden="1" customHeight="1" spans="1:6">
      <c r="A1694" s="114">
        <f t="shared" si="99"/>
        <v>5</v>
      </c>
      <c r="B1694" s="142">
        <v>23017</v>
      </c>
      <c r="C1694" s="143" t="s">
        <v>1404</v>
      </c>
      <c r="D1694" s="143"/>
      <c r="E1694" s="141">
        <f t="shared" si="98"/>
        <v>0</v>
      </c>
      <c r="F1694" s="145">
        <v>0</v>
      </c>
    </row>
    <row r="1695" s="114" customFormat="1" ht="28.05" hidden="1" customHeight="1" spans="1:6">
      <c r="A1695" s="114">
        <f t="shared" si="99"/>
        <v>7</v>
      </c>
      <c r="B1695" s="142">
        <v>2301701</v>
      </c>
      <c r="C1695" s="143" t="s">
        <v>1405</v>
      </c>
      <c r="D1695" s="143"/>
      <c r="E1695" s="141">
        <f t="shared" si="98"/>
        <v>0</v>
      </c>
      <c r="F1695" s="138">
        <v>0</v>
      </c>
    </row>
    <row r="1696" s="114" customFormat="1" ht="28.05" hidden="1" customHeight="1" spans="1:6">
      <c r="A1696" s="114">
        <f t="shared" si="99"/>
        <v>7</v>
      </c>
      <c r="B1696" s="142">
        <v>2301702</v>
      </c>
      <c r="C1696" s="143" t="s">
        <v>1406</v>
      </c>
      <c r="D1696" s="143"/>
      <c r="E1696" s="141">
        <f t="shared" si="98"/>
        <v>0</v>
      </c>
      <c r="F1696" s="138">
        <v>0</v>
      </c>
    </row>
    <row r="1697" s="114" customFormat="1" ht="28.05" hidden="1" customHeight="1" spans="1:6">
      <c r="A1697" s="114">
        <f t="shared" si="99"/>
        <v>7</v>
      </c>
      <c r="B1697" s="142">
        <v>2301703</v>
      </c>
      <c r="C1697" s="143" t="s">
        <v>1407</v>
      </c>
      <c r="D1697" s="143"/>
      <c r="E1697" s="141">
        <f t="shared" si="98"/>
        <v>0</v>
      </c>
      <c r="F1697" s="138">
        <v>0</v>
      </c>
    </row>
    <row r="1698" s="114" customFormat="1" ht="28.05" hidden="1" customHeight="1" spans="1:6">
      <c r="A1698" s="114">
        <f t="shared" si="99"/>
        <v>7</v>
      </c>
      <c r="B1698" s="142">
        <v>2301704</v>
      </c>
      <c r="C1698" s="143" t="s">
        <v>1408</v>
      </c>
      <c r="D1698" s="143"/>
      <c r="E1698" s="141">
        <f t="shared" si="98"/>
        <v>0</v>
      </c>
      <c r="F1698" s="138">
        <v>0</v>
      </c>
    </row>
    <row r="1699" s="114" customFormat="1" ht="28.05" hidden="1" customHeight="1" spans="1:6">
      <c r="A1699" s="114">
        <f t="shared" si="99"/>
        <v>7</v>
      </c>
      <c r="B1699" s="142">
        <v>2301705</v>
      </c>
      <c r="C1699" s="143" t="s">
        <v>1409</v>
      </c>
      <c r="D1699" s="143"/>
      <c r="E1699" s="141">
        <f t="shared" si="98"/>
        <v>0</v>
      </c>
      <c r="F1699" s="138">
        <v>0</v>
      </c>
    </row>
    <row r="1700" s="114" customFormat="1" ht="28.05" hidden="1" customHeight="1" spans="1:6">
      <c r="A1700" s="114">
        <f t="shared" si="99"/>
        <v>5</v>
      </c>
      <c r="B1700" s="142">
        <v>23018</v>
      </c>
      <c r="C1700" s="143" t="s">
        <v>1410</v>
      </c>
      <c r="D1700" s="143"/>
      <c r="E1700" s="141">
        <f t="shared" si="98"/>
        <v>0</v>
      </c>
      <c r="F1700" s="145">
        <v>0</v>
      </c>
    </row>
    <row r="1701" s="114" customFormat="1" ht="28.05" hidden="1" customHeight="1" spans="1:6">
      <c r="A1701" s="114">
        <f t="shared" si="99"/>
        <v>7</v>
      </c>
      <c r="B1701" s="142">
        <v>2301801</v>
      </c>
      <c r="C1701" s="143" t="s">
        <v>1411</v>
      </c>
      <c r="D1701" s="143"/>
      <c r="E1701" s="141">
        <f t="shared" si="98"/>
        <v>0</v>
      </c>
      <c r="F1701" s="138">
        <v>0</v>
      </c>
    </row>
    <row r="1702" s="114" customFormat="1" ht="28.05" hidden="1" customHeight="1" spans="1:6">
      <c r="A1702" s="114">
        <f t="shared" si="99"/>
        <v>7</v>
      </c>
      <c r="B1702" s="142">
        <v>2301802</v>
      </c>
      <c r="C1702" s="143" t="s">
        <v>1412</v>
      </c>
      <c r="D1702" s="143"/>
      <c r="E1702" s="141">
        <f t="shared" si="98"/>
        <v>0</v>
      </c>
      <c r="F1702" s="138">
        <v>0</v>
      </c>
    </row>
    <row r="1703" s="114" customFormat="1" ht="28.05" hidden="1" customHeight="1" spans="1:6">
      <c r="A1703" s="114">
        <f t="shared" si="99"/>
        <v>7</v>
      </c>
      <c r="B1703" s="142">
        <v>2301803</v>
      </c>
      <c r="C1703" s="143" t="s">
        <v>1413</v>
      </c>
      <c r="D1703" s="143"/>
      <c r="E1703" s="141">
        <f t="shared" si="98"/>
        <v>0</v>
      </c>
      <c r="F1703" s="138">
        <v>0</v>
      </c>
    </row>
    <row r="1704" s="114" customFormat="1" ht="28.05" hidden="1" customHeight="1" spans="1:6">
      <c r="A1704" s="114">
        <f t="shared" si="99"/>
        <v>7</v>
      </c>
      <c r="B1704" s="142">
        <v>2301804</v>
      </c>
      <c r="C1704" s="143" t="s">
        <v>1414</v>
      </c>
      <c r="D1704" s="143"/>
      <c r="E1704" s="141">
        <f t="shared" si="98"/>
        <v>0</v>
      </c>
      <c r="F1704" s="138">
        <v>0</v>
      </c>
    </row>
    <row r="1705" s="114" customFormat="1" ht="28.05" hidden="1" customHeight="1" spans="1:6">
      <c r="A1705" s="114">
        <f t="shared" si="99"/>
        <v>7</v>
      </c>
      <c r="B1705" s="142">
        <v>2301805</v>
      </c>
      <c r="C1705" s="143" t="s">
        <v>1415</v>
      </c>
      <c r="D1705" s="143"/>
      <c r="E1705" s="141">
        <f t="shared" si="98"/>
        <v>0</v>
      </c>
      <c r="F1705" s="138">
        <v>0</v>
      </c>
    </row>
    <row r="1706" s="114" customFormat="1" ht="28.05" hidden="1" customHeight="1" spans="1:6">
      <c r="A1706" s="114">
        <f t="shared" si="99"/>
        <v>7</v>
      </c>
      <c r="B1706" s="142">
        <v>2301806</v>
      </c>
      <c r="C1706" s="143" t="s">
        <v>1416</v>
      </c>
      <c r="D1706" s="143"/>
      <c r="E1706" s="141">
        <f t="shared" si="98"/>
        <v>0</v>
      </c>
      <c r="F1706" s="138">
        <v>0</v>
      </c>
    </row>
    <row r="1707" s="114" customFormat="1" ht="28.05" hidden="1" customHeight="1" spans="1:6">
      <c r="A1707" s="114">
        <f t="shared" si="99"/>
        <v>7</v>
      </c>
      <c r="B1707" s="142">
        <v>2301807</v>
      </c>
      <c r="C1707" s="143" t="s">
        <v>1417</v>
      </c>
      <c r="D1707" s="143"/>
      <c r="E1707" s="141">
        <f t="shared" si="98"/>
        <v>0</v>
      </c>
      <c r="F1707" s="138">
        <v>0</v>
      </c>
    </row>
    <row r="1708" s="114" customFormat="1" ht="28.05" hidden="1" customHeight="1" spans="1:6">
      <c r="A1708" s="114">
        <f t="shared" si="99"/>
        <v>5</v>
      </c>
      <c r="B1708" s="142">
        <v>23019</v>
      </c>
      <c r="C1708" s="143" t="s">
        <v>1418</v>
      </c>
      <c r="D1708" s="143"/>
      <c r="E1708" s="141">
        <f t="shared" si="98"/>
        <v>0</v>
      </c>
      <c r="F1708" s="145">
        <v>0</v>
      </c>
    </row>
    <row r="1709" s="114" customFormat="1" ht="28.05" hidden="1" customHeight="1" spans="1:6">
      <c r="A1709" s="114">
        <f t="shared" si="99"/>
        <v>7</v>
      </c>
      <c r="B1709" s="142">
        <v>2301901</v>
      </c>
      <c r="C1709" s="143" t="s">
        <v>1419</v>
      </c>
      <c r="D1709" s="143"/>
      <c r="E1709" s="141">
        <f t="shared" si="98"/>
        <v>0</v>
      </c>
      <c r="F1709" s="138">
        <v>0</v>
      </c>
    </row>
    <row r="1710" s="114" customFormat="1" ht="28.05" hidden="1" customHeight="1" spans="1:6">
      <c r="A1710" s="114">
        <f t="shared" si="99"/>
        <v>7</v>
      </c>
      <c r="B1710" s="142">
        <v>2301902</v>
      </c>
      <c r="C1710" s="143" t="s">
        <v>1420</v>
      </c>
      <c r="D1710" s="143"/>
      <c r="E1710" s="141">
        <f t="shared" si="98"/>
        <v>0</v>
      </c>
      <c r="F1710" s="138">
        <v>0</v>
      </c>
    </row>
    <row r="1711" s="114" customFormat="1" ht="28.05" hidden="1" customHeight="1" spans="1:6">
      <c r="A1711" s="114">
        <f t="shared" si="99"/>
        <v>7</v>
      </c>
      <c r="B1711" s="142">
        <v>2301903</v>
      </c>
      <c r="C1711" s="143" t="s">
        <v>1421</v>
      </c>
      <c r="D1711" s="143"/>
      <c r="E1711" s="141">
        <f t="shared" si="98"/>
        <v>0</v>
      </c>
      <c r="F1711" s="138">
        <v>0</v>
      </c>
    </row>
    <row r="1712" s="114" customFormat="1" ht="28.05" hidden="1" customHeight="1" spans="1:6">
      <c r="A1712" s="114">
        <f t="shared" si="99"/>
        <v>7</v>
      </c>
      <c r="B1712" s="142">
        <v>2301904</v>
      </c>
      <c r="C1712" s="143" t="s">
        <v>1422</v>
      </c>
      <c r="D1712" s="143"/>
      <c r="E1712" s="141">
        <f t="shared" si="98"/>
        <v>0</v>
      </c>
      <c r="F1712" s="138">
        <v>0</v>
      </c>
    </row>
    <row r="1713" s="114" customFormat="1" ht="28.05" hidden="1" customHeight="1" spans="1:6">
      <c r="A1713" s="114">
        <f t="shared" si="99"/>
        <v>7</v>
      </c>
      <c r="B1713" s="142">
        <v>2301905</v>
      </c>
      <c r="C1713" s="143" t="s">
        <v>1423</v>
      </c>
      <c r="D1713" s="143"/>
      <c r="E1713" s="141">
        <f t="shared" si="98"/>
        <v>0</v>
      </c>
      <c r="F1713" s="138">
        <v>0</v>
      </c>
    </row>
    <row r="1714" s="114" customFormat="1" ht="28.05" hidden="1" customHeight="1" spans="1:6">
      <c r="A1714" s="114">
        <f t="shared" si="99"/>
        <v>7</v>
      </c>
      <c r="B1714" s="142">
        <v>2301906</v>
      </c>
      <c r="C1714" s="143" t="s">
        <v>1424</v>
      </c>
      <c r="D1714" s="143"/>
      <c r="E1714" s="141">
        <f t="shared" si="98"/>
        <v>0</v>
      </c>
      <c r="F1714" s="138">
        <v>0</v>
      </c>
    </row>
    <row r="1715" s="114" customFormat="1" ht="28.05" hidden="1" customHeight="1" spans="1:6">
      <c r="A1715" s="114">
        <f t="shared" si="99"/>
        <v>7</v>
      </c>
      <c r="B1715" s="142">
        <v>2301907</v>
      </c>
      <c r="C1715" s="143" t="s">
        <v>1425</v>
      </c>
      <c r="D1715" s="143"/>
      <c r="E1715" s="141">
        <f t="shared" si="98"/>
        <v>0</v>
      </c>
      <c r="F1715" s="138">
        <v>0</v>
      </c>
    </row>
    <row r="1716" s="114" customFormat="1" ht="28.05" hidden="1" customHeight="1" spans="1:6">
      <c r="A1716" s="114">
        <f t="shared" si="99"/>
        <v>5</v>
      </c>
      <c r="B1716" s="142">
        <v>23088</v>
      </c>
      <c r="C1716" s="143" t="s">
        <v>1426</v>
      </c>
      <c r="D1716" s="143"/>
      <c r="E1716" s="141">
        <f t="shared" si="98"/>
        <v>0</v>
      </c>
      <c r="F1716" s="145">
        <v>0</v>
      </c>
    </row>
    <row r="1717" s="114" customFormat="1" ht="28.05" hidden="1" customHeight="1" spans="1:6">
      <c r="A1717" s="114">
        <f t="shared" si="99"/>
        <v>5</v>
      </c>
      <c r="B1717" s="142">
        <v>23098</v>
      </c>
      <c r="C1717" s="143" t="s">
        <v>1427</v>
      </c>
      <c r="D1717" s="143"/>
      <c r="E1717" s="141">
        <f t="shared" si="98"/>
        <v>0</v>
      </c>
      <c r="F1717" s="145">
        <v>0</v>
      </c>
    </row>
    <row r="1718" s="114" customFormat="1" ht="28.05" hidden="1" customHeight="1" spans="1:6">
      <c r="A1718" s="114">
        <f t="shared" si="99"/>
        <v>7</v>
      </c>
      <c r="B1718" s="142">
        <v>2309802</v>
      </c>
      <c r="C1718" s="143" t="s">
        <v>1428</v>
      </c>
      <c r="D1718" s="143"/>
      <c r="E1718" s="141">
        <f t="shared" ref="E1718:E1746" si="100">F1718/10000</f>
        <v>0</v>
      </c>
      <c r="F1718" s="138">
        <v>0</v>
      </c>
    </row>
    <row r="1719" s="114" customFormat="1" ht="28.05" hidden="1" customHeight="1" spans="1:6">
      <c r="A1719" s="114">
        <f t="shared" si="99"/>
        <v>5</v>
      </c>
      <c r="B1719" s="142">
        <v>23099</v>
      </c>
      <c r="C1719" s="143" t="s">
        <v>1429</v>
      </c>
      <c r="D1719" s="143"/>
      <c r="E1719" s="141">
        <f t="shared" si="100"/>
        <v>0</v>
      </c>
      <c r="F1719" s="145">
        <v>0</v>
      </c>
    </row>
    <row r="1720" s="114" customFormat="1" ht="28.05" hidden="1" customHeight="1" spans="1:6">
      <c r="A1720" s="114">
        <f t="shared" si="99"/>
        <v>7</v>
      </c>
      <c r="B1720" s="142">
        <v>2309901</v>
      </c>
      <c r="C1720" s="143" t="s">
        <v>1430</v>
      </c>
      <c r="D1720" s="143"/>
      <c r="E1720" s="141">
        <f t="shared" si="100"/>
        <v>0</v>
      </c>
      <c r="F1720" s="138">
        <v>0</v>
      </c>
    </row>
    <row r="1721" s="114" customFormat="1" ht="28.05" hidden="1" customHeight="1" spans="1:6">
      <c r="A1721" s="114">
        <f t="shared" si="99"/>
        <v>7</v>
      </c>
      <c r="B1721" s="142">
        <v>2309902</v>
      </c>
      <c r="C1721" s="143" t="s">
        <v>1431</v>
      </c>
      <c r="D1721" s="143"/>
      <c r="E1721" s="141">
        <f t="shared" si="100"/>
        <v>0</v>
      </c>
      <c r="F1721" s="138">
        <v>0</v>
      </c>
    </row>
    <row r="1722" s="114" customFormat="1" ht="28.05" hidden="1" customHeight="1" spans="1:6">
      <c r="A1722" s="114">
        <f t="shared" ref="A1722:A1746" si="101">LEN(B1722)</f>
        <v>7</v>
      </c>
      <c r="B1722" s="142">
        <v>2309903</v>
      </c>
      <c r="C1722" s="143" t="s">
        <v>1432</v>
      </c>
      <c r="D1722" s="143"/>
      <c r="E1722" s="141">
        <f t="shared" si="100"/>
        <v>0</v>
      </c>
      <c r="F1722" s="138">
        <v>0</v>
      </c>
    </row>
    <row r="1723" s="114" customFormat="1" ht="28.05" hidden="1" customHeight="1" spans="1:6">
      <c r="A1723" s="114">
        <f t="shared" si="101"/>
        <v>7</v>
      </c>
      <c r="B1723" s="142">
        <v>2309904</v>
      </c>
      <c r="C1723" s="143" t="s">
        <v>1433</v>
      </c>
      <c r="D1723" s="143"/>
      <c r="E1723" s="141">
        <f t="shared" si="100"/>
        <v>0</v>
      </c>
      <c r="F1723" s="138">
        <v>0</v>
      </c>
    </row>
    <row r="1724" s="114" customFormat="1" ht="28.05" hidden="1" customHeight="1" spans="1:6">
      <c r="A1724" s="114">
        <f t="shared" si="101"/>
        <v>7</v>
      </c>
      <c r="B1724" s="142">
        <v>2309905</v>
      </c>
      <c r="C1724" s="143" t="s">
        <v>1434</v>
      </c>
      <c r="D1724" s="143"/>
      <c r="E1724" s="141">
        <f t="shared" si="100"/>
        <v>0</v>
      </c>
      <c r="F1724" s="138">
        <v>0</v>
      </c>
    </row>
    <row r="1725" s="114" customFormat="1" ht="28.05" hidden="1" customHeight="1" spans="1:6">
      <c r="A1725" s="114">
        <f t="shared" si="101"/>
        <v>7</v>
      </c>
      <c r="B1725" s="142">
        <v>2309906</v>
      </c>
      <c r="C1725" s="143" t="s">
        <v>1435</v>
      </c>
      <c r="D1725" s="143"/>
      <c r="E1725" s="141">
        <f t="shared" si="100"/>
        <v>0</v>
      </c>
      <c r="F1725" s="138">
        <v>0</v>
      </c>
    </row>
    <row r="1726" s="114" customFormat="1" ht="28.05" hidden="1" customHeight="1" spans="1:6">
      <c r="A1726" s="114">
        <f t="shared" si="101"/>
        <v>7</v>
      </c>
      <c r="B1726" s="142">
        <v>2309907</v>
      </c>
      <c r="C1726" s="143" t="s">
        <v>1436</v>
      </c>
      <c r="D1726" s="143"/>
      <c r="E1726" s="141">
        <f t="shared" si="100"/>
        <v>0</v>
      </c>
      <c r="F1726" s="138">
        <v>0</v>
      </c>
    </row>
    <row r="1727" s="114" customFormat="1" ht="28.05" hidden="1" customHeight="1" spans="1:6">
      <c r="A1727" s="114">
        <f t="shared" si="101"/>
        <v>7</v>
      </c>
      <c r="B1727" s="142">
        <v>2309908</v>
      </c>
      <c r="C1727" s="143" t="s">
        <v>1437</v>
      </c>
      <c r="D1727" s="143"/>
      <c r="E1727" s="141">
        <f t="shared" si="100"/>
        <v>0</v>
      </c>
      <c r="F1727" s="138">
        <v>0</v>
      </c>
    </row>
    <row r="1728" s="114" customFormat="1" ht="28.05" hidden="1" customHeight="1" spans="1:6">
      <c r="A1728" s="114">
        <f t="shared" si="101"/>
        <v>7</v>
      </c>
      <c r="B1728" s="142">
        <v>2309909</v>
      </c>
      <c r="C1728" s="143" t="s">
        <v>1438</v>
      </c>
      <c r="D1728" s="143"/>
      <c r="E1728" s="141">
        <f t="shared" si="100"/>
        <v>0</v>
      </c>
      <c r="F1728" s="138">
        <v>0</v>
      </c>
    </row>
    <row r="1729" s="114" customFormat="1" ht="28.05" hidden="1" customHeight="1" spans="1:6">
      <c r="A1729" s="114">
        <f t="shared" si="101"/>
        <v>7</v>
      </c>
      <c r="B1729" s="142">
        <v>2309910</v>
      </c>
      <c r="C1729" s="143" t="s">
        <v>1439</v>
      </c>
      <c r="D1729" s="143"/>
      <c r="E1729" s="141">
        <f t="shared" si="100"/>
        <v>0</v>
      </c>
      <c r="F1729" s="138">
        <v>0</v>
      </c>
    </row>
    <row r="1730" s="114" customFormat="1" ht="28.05" hidden="1" customHeight="1" spans="1:6">
      <c r="A1730" s="114">
        <f t="shared" si="101"/>
        <v>7</v>
      </c>
      <c r="B1730" s="142">
        <v>2309911</v>
      </c>
      <c r="C1730" s="143" t="s">
        <v>1440</v>
      </c>
      <c r="D1730" s="143"/>
      <c r="E1730" s="141">
        <f t="shared" si="100"/>
        <v>0</v>
      </c>
      <c r="F1730" s="138">
        <v>0</v>
      </c>
    </row>
    <row r="1731" s="114" customFormat="1" ht="28.05" hidden="1" customHeight="1" spans="1:6">
      <c r="A1731" s="114">
        <f t="shared" si="101"/>
        <v>7</v>
      </c>
      <c r="B1731" s="142">
        <v>2309912</v>
      </c>
      <c r="C1731" s="143" t="s">
        <v>1441</v>
      </c>
      <c r="D1731" s="143"/>
      <c r="E1731" s="141">
        <f t="shared" si="100"/>
        <v>0</v>
      </c>
      <c r="F1731" s="138">
        <v>0</v>
      </c>
    </row>
    <row r="1732" s="114" customFormat="1" ht="28.05" hidden="1" customHeight="1" spans="1:6">
      <c r="A1732" s="114">
        <f t="shared" si="101"/>
        <v>7</v>
      </c>
      <c r="B1732" s="142">
        <v>2309913</v>
      </c>
      <c r="C1732" s="143" t="s">
        <v>1442</v>
      </c>
      <c r="D1732" s="143"/>
      <c r="E1732" s="141">
        <f t="shared" si="100"/>
        <v>0</v>
      </c>
      <c r="F1732" s="138">
        <v>0</v>
      </c>
    </row>
    <row r="1733" s="114" customFormat="1" ht="28.05" hidden="1" customHeight="1" spans="1:6">
      <c r="A1733" s="114">
        <f t="shared" si="101"/>
        <v>7</v>
      </c>
      <c r="B1733" s="142">
        <v>2309914</v>
      </c>
      <c r="C1733" s="143" t="s">
        <v>1443</v>
      </c>
      <c r="D1733" s="143"/>
      <c r="E1733" s="141">
        <f t="shared" si="100"/>
        <v>0</v>
      </c>
      <c r="F1733" s="138">
        <v>0</v>
      </c>
    </row>
    <row r="1734" s="114" customFormat="1" ht="28.05" hidden="1" customHeight="1" spans="1:6">
      <c r="A1734" s="114">
        <f t="shared" si="101"/>
        <v>7</v>
      </c>
      <c r="B1734" s="142">
        <v>2309915</v>
      </c>
      <c r="C1734" s="143" t="s">
        <v>1444</v>
      </c>
      <c r="D1734" s="143"/>
      <c r="E1734" s="141">
        <f t="shared" si="100"/>
        <v>0</v>
      </c>
      <c r="F1734" s="138">
        <v>0</v>
      </c>
    </row>
    <row r="1735" s="114" customFormat="1" ht="28.05" hidden="1" customHeight="1" spans="1:6">
      <c r="A1735" s="114">
        <f t="shared" si="101"/>
        <v>7</v>
      </c>
      <c r="B1735" s="142">
        <v>2309916</v>
      </c>
      <c r="C1735" s="143" t="s">
        <v>1445</v>
      </c>
      <c r="D1735" s="143"/>
      <c r="E1735" s="141">
        <f t="shared" si="100"/>
        <v>0</v>
      </c>
      <c r="F1735" s="138">
        <v>0</v>
      </c>
    </row>
    <row r="1736" s="114" customFormat="1" ht="28.05" hidden="1" customHeight="1" spans="1:6">
      <c r="A1736" s="114">
        <f t="shared" si="101"/>
        <v>7</v>
      </c>
      <c r="B1736" s="142">
        <v>2309917</v>
      </c>
      <c r="C1736" s="143" t="s">
        <v>1446</v>
      </c>
      <c r="D1736" s="143"/>
      <c r="E1736" s="141">
        <f t="shared" si="100"/>
        <v>0</v>
      </c>
      <c r="F1736" s="138">
        <v>0</v>
      </c>
    </row>
    <row r="1737" s="114" customFormat="1" ht="28.05" hidden="1" customHeight="1" spans="1:6">
      <c r="A1737" s="114">
        <f t="shared" si="101"/>
        <v>7</v>
      </c>
      <c r="B1737" s="142">
        <v>2309918</v>
      </c>
      <c r="C1737" s="143" t="s">
        <v>1447</v>
      </c>
      <c r="D1737" s="143"/>
      <c r="E1737" s="141">
        <f t="shared" si="100"/>
        <v>0</v>
      </c>
      <c r="F1737" s="138">
        <v>0</v>
      </c>
    </row>
    <row r="1738" s="114" customFormat="1" ht="28.05" hidden="1" customHeight="1" spans="1:6">
      <c r="A1738" s="114">
        <f t="shared" si="101"/>
        <v>7</v>
      </c>
      <c r="B1738" s="142">
        <v>2309919</v>
      </c>
      <c r="C1738" s="143" t="s">
        <v>1448</v>
      </c>
      <c r="D1738" s="143"/>
      <c r="E1738" s="141">
        <f t="shared" si="100"/>
        <v>0</v>
      </c>
      <c r="F1738" s="138">
        <v>0</v>
      </c>
    </row>
    <row r="1739" s="114" customFormat="1" ht="28.05" hidden="1" customHeight="1" spans="1:6">
      <c r="A1739" s="114">
        <f t="shared" si="101"/>
        <v>7</v>
      </c>
      <c r="B1739" s="142">
        <v>2309920</v>
      </c>
      <c r="C1739" s="143" t="s">
        <v>1449</v>
      </c>
      <c r="D1739" s="143"/>
      <c r="E1739" s="141">
        <f t="shared" si="100"/>
        <v>0</v>
      </c>
      <c r="F1739" s="138">
        <v>0</v>
      </c>
    </row>
    <row r="1740" s="114" customFormat="1" ht="28.05" hidden="1" customHeight="1" spans="1:6">
      <c r="A1740" s="114">
        <f t="shared" si="101"/>
        <v>7</v>
      </c>
      <c r="B1740" s="142">
        <v>2309921</v>
      </c>
      <c r="C1740" s="143" t="s">
        <v>1450</v>
      </c>
      <c r="D1740" s="143"/>
      <c r="E1740" s="141">
        <f t="shared" si="100"/>
        <v>0</v>
      </c>
      <c r="F1740" s="138">
        <v>0</v>
      </c>
    </row>
    <row r="1741" s="114" customFormat="1" ht="28.05" hidden="1" customHeight="1" spans="1:6">
      <c r="A1741" s="114">
        <f t="shared" si="101"/>
        <v>7</v>
      </c>
      <c r="B1741" s="142">
        <v>2309922</v>
      </c>
      <c r="C1741" s="143" t="s">
        <v>1451</v>
      </c>
      <c r="D1741" s="143"/>
      <c r="E1741" s="141">
        <f t="shared" si="100"/>
        <v>0</v>
      </c>
      <c r="F1741" s="138">
        <v>0</v>
      </c>
    </row>
    <row r="1742" s="114" customFormat="1" ht="28.05" hidden="1" customHeight="1" spans="1:6">
      <c r="A1742" s="114">
        <f t="shared" si="101"/>
        <v>7</v>
      </c>
      <c r="B1742" s="142">
        <v>2309923</v>
      </c>
      <c r="C1742" s="143" t="s">
        <v>1452</v>
      </c>
      <c r="D1742" s="143"/>
      <c r="E1742" s="141">
        <f t="shared" si="100"/>
        <v>0</v>
      </c>
      <c r="F1742" s="138">
        <v>0</v>
      </c>
    </row>
    <row r="1743" s="114" customFormat="1" ht="28.05" hidden="1" customHeight="1" spans="1:6">
      <c r="A1743" s="114">
        <f t="shared" si="101"/>
        <v>7</v>
      </c>
      <c r="B1743" s="142">
        <v>2309924</v>
      </c>
      <c r="C1743" s="143" t="s">
        <v>1453</v>
      </c>
      <c r="D1743" s="143"/>
      <c r="E1743" s="141">
        <f t="shared" si="100"/>
        <v>0</v>
      </c>
      <c r="F1743" s="138">
        <v>0</v>
      </c>
    </row>
    <row r="1744" s="114" customFormat="1" ht="28.05" hidden="1" customHeight="1" spans="1:6">
      <c r="A1744" s="114">
        <f t="shared" si="101"/>
        <v>7</v>
      </c>
      <c r="B1744" s="142">
        <v>2309925</v>
      </c>
      <c r="C1744" s="143" t="s">
        <v>1454</v>
      </c>
      <c r="D1744" s="143"/>
      <c r="E1744" s="141">
        <f t="shared" si="100"/>
        <v>0</v>
      </c>
      <c r="F1744" s="138">
        <v>0</v>
      </c>
    </row>
    <row r="1745" s="114" customFormat="1" ht="28.05" hidden="1" customHeight="1" spans="1:6">
      <c r="A1745" s="114">
        <f t="shared" si="101"/>
        <v>7</v>
      </c>
      <c r="B1745" s="142">
        <v>2309926</v>
      </c>
      <c r="C1745" s="143" t="s">
        <v>1455</v>
      </c>
      <c r="D1745" s="143"/>
      <c r="E1745" s="141">
        <f t="shared" si="100"/>
        <v>0</v>
      </c>
      <c r="F1745" s="138">
        <v>0</v>
      </c>
    </row>
    <row r="1746" s="114" customFormat="1" ht="28.05" hidden="1" customHeight="1" spans="1:6">
      <c r="A1746" s="114">
        <f t="shared" si="101"/>
        <v>7</v>
      </c>
      <c r="B1746" s="142">
        <v>2309927</v>
      </c>
      <c r="C1746" s="143" t="s">
        <v>1456</v>
      </c>
      <c r="D1746" s="143"/>
      <c r="E1746" s="141">
        <f t="shared" si="100"/>
        <v>0</v>
      </c>
      <c r="F1746" s="138">
        <v>0</v>
      </c>
    </row>
    <row r="1747" ht="15.6" spans="6:6">
      <c r="F1747" s="138"/>
    </row>
    <row r="1748" ht="15.6" spans="2:6">
      <c r="B1748" s="85"/>
      <c r="F1748" s="138"/>
    </row>
    <row r="1749" spans="4:6">
      <c r="D1749" s="117"/>
      <c r="E1749" s="117">
        <f>SUBTOTAL(9,E7:E1654)</f>
        <v>480475.554372</v>
      </c>
      <c r="F1749" s="117">
        <f>SUBTOTAL(9,F7:F1654)</f>
        <v>4804755543.72</v>
      </c>
    </row>
    <row r="1750" spans="6:6">
      <c r="F1750" s="119">
        <v>1784902040</v>
      </c>
    </row>
    <row r="1751" spans="6:6">
      <c r="F1751" s="119">
        <f>F1750-G1750</f>
        <v>1784902040</v>
      </c>
    </row>
    <row r="1752" spans="6:6">
      <c r="F1752" s="119">
        <f>F1751-F1749</f>
        <v>-3019853503.72</v>
      </c>
    </row>
  </sheetData>
  <autoFilter xmlns:etc="http://www.wps.cn/officeDocument/2017/etCustomData" ref="A5:F1746" etc:filterBottomFollowUsedRange="0">
    <filterColumn colId="3">
      <filters>
        <filter val="1,500.00"/>
        <filter val="3,023.22"/>
        <filter val="2,096.17"/>
        <filter val="1,239.09"/>
        <filter val="1.00"/>
        <filter val="2.00"/>
        <filter val="3.00"/>
        <filter val="4.00"/>
        <filter val="5.00"/>
        <filter val="7.00"/>
        <filter val="8.00"/>
        <filter val="10.00"/>
        <filter val="20.00"/>
        <filter val="24.00"/>
        <filter val="27.00"/>
        <filter val="28.00"/>
        <filter val="37.00"/>
        <filter val="50.00"/>
        <filter val="80.00"/>
        <filter val="90.00"/>
        <filter val="95.00"/>
        <filter val="116.00"/>
        <filter val="121.00"/>
        <filter val="195.00"/>
        <filter val="302.00"/>
        <filter val="310.00"/>
        <filter val="320.00"/>
        <filter val="400.00"/>
        <filter val="516.00"/>
        <filter val="374.03"/>
        <filter val="41.04"/>
        <filter val="2,893.44"/>
        <filter val="1.05"/>
        <filter val="6.06"/>
        <filter val="9.07"/>
        <filter val="415.09"/>
        <filter val="0.10"/>
        <filter val="54.10"/>
        <filter val="55.10"/>
        <filter val="74.10"/>
        <filter val="1,524.40"/>
        <filter val="416.11"/>
        <filter val="131.12"/>
        <filter val="358.12"/>
        <filter val="40,476.33"/>
        <filter val="18.14"/>
        <filter val="120.16"/>
        <filter val="439.17"/>
        <filter val="6.18"/>
        <filter val="346.18"/>
        <filter val="73.20"/>
        <filter val="428.20"/>
        <filter val="21,595.30"/>
        <filter val="155.21"/>
        <filter val="305.21"/>
        <filter val="10,111.42"/>
        <filter val="81.23"/>
        <filter val="5.25"/>
        <filter val="106.25"/>
        <filter val="851.25"/>
        <filter val="560.27"/>
        <filter val="1,787.37"/>
        <filter val="153.28"/>
        <filter val="374.30"/>
        <filter val="1,007.20"/>
        <filter val="806.31"/>
        <filter val="858.31"/>
        <filter val="354.32"/>
        <filter val="96.33"/>
        <filter val="480.35"/>
        <filter val="279.37"/>
        <filter val="62.38"/>
        <filter val="3,004.09"/>
        <filter val="3.40"/>
        <filter val="106.40"/>
        <filter val="1,125.10"/>
        <filter val="9,220.90"/>
        <filter val="1,502.12"/>
        <filter val="40,267.23"/>
        <filter val="336.44"/>
        <filter val="339.44"/>
        <filter val="6.48"/>
        <filter val="214.48"/>
        <filter val="63.49"/>
        <filter val="1,540.19"/>
        <filter val="0.50"/>
        <filter val="2.50"/>
        <filter val="6.50"/>
        <filter val="2,928.90"/>
        <filter val="221.51"/>
        <filter val="706.51"/>
        <filter val="161,275.81"/>
        <filter val="569.52"/>
        <filter val="336.53"/>
        <filter val="454.53"/>
        <filter val="649.53"/>
        <filter val="728.55"/>
        <filter val="6.57"/>
        <filter val="189.57"/>
        <filter val="640.59"/>
        <filter val="11.60"/>
        <filter val="369.60"/>
        <filter val="946.60"/>
        <filter val="0.61"/>
        <filter val="393.61"/>
        <filter val="44.62"/>
        <filter val="45.62"/>
        <filter val="1,118.72"/>
        <filter val="131.64"/>
        <filter val="708.64"/>
        <filter val="8,725.04"/>
        <filter val="0.65"/>
        <filter val="429.65"/>
        <filter val="487.65"/>
        <filter val="1,149.76"/>
        <filter val="33.67"/>
        <filter val="87.67"/>
        <filter val="353.67"/>
        <filter val="238.68"/>
        <filter val="435.68"/>
        <filter val="3,156.98"/>
        <filter val="5.70"/>
        <filter val="9.70"/>
        <filter val="316.70"/>
        <filter val="7,963.00"/>
        <filter val="197.71"/>
        <filter val="6.73"/>
        <filter val="402.74"/>
        <filter val="499.76"/>
        <filter val="112.77"/>
        <filter val="588.77"/>
        <filter val="1,351.69"/>
        <filter val="2.80"/>
        <filter val="4.80"/>
        <filter val="5.80"/>
        <filter val="6.80"/>
        <filter val="13.80"/>
        <filter val="6,382.00"/>
        <filter val="26,690.00"/>
        <filter val="296.81"/>
        <filter val="10,230.63"/>
        <filter val="5,871.93"/>
        <filter val="45.86"/>
        <filter val="155.86"/>
        <filter val="944.86"/>
        <filter val="1,900.56"/>
        <filter val="370.87"/>
        <filter val="538.87"/>
        <filter val="7.90"/>
        <filter val="401.90"/>
        <filter val="387.91"/>
        <filter val="418.91"/>
        <filter val="61.93"/>
        <filter val="65.93"/>
        <filter val="175.93"/>
        <filter val="878.93"/>
        <filter val="3,513.63"/>
        <filter val="18.94"/>
        <filter val="126.96"/>
        <filter val="8,244.36"/>
        <filter val="644.97"/>
        <filter val="964.98"/>
        <filter val="23.99"/>
        <filter val="370.99"/>
        <filter val="14,218.80"/>
        <filter val="15,648.71"/>
        <filter val="9,497.33"/>
        <filter val="12,645.70"/>
        <filter val="6,159.32"/>
        <filter val="7,129.47"/>
        <filter val="10,389.97"/>
        <filter val="22,943.84"/>
        <filter val="1,979.95"/>
        <filter val="11,725.98"/>
      </filters>
    </filterColumn>
    <extLst/>
  </autoFilter>
  <mergeCells count="6">
    <mergeCell ref="B2:F2"/>
    <mergeCell ref="B4:C4"/>
    <mergeCell ref="B6:C6"/>
    <mergeCell ref="D4:D5"/>
    <mergeCell ref="E4:E5"/>
    <mergeCell ref="F4:F5"/>
  </mergeCells>
  <printOptions horizontalCentered="1"/>
  <pageMargins left="0.751388888888889" right="0.751388888888889" top="1" bottom="1.0625" header="0.5" footer="0.826388888888889"/>
  <pageSetup paperSize="9" firstPageNumber="15" fitToHeight="0" orientation="portrait" useFirstPageNumber="1" horizontalDpi="600" verticalDpi="600"/>
  <headerFooter alignWithMargins="0" scaleWithDoc="0">
    <evenFooter>&amp;L&amp;"方正仿宋简体"&amp;15— &amp;"Times New Roman"&amp;P &amp;"方正仿宋简体"—</even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7">
    <tabColor rgb="FF92D050"/>
  </sheetPr>
  <dimension ref="A1:F87"/>
  <sheetViews>
    <sheetView showGridLines="0" showZeros="0" view="pageBreakPreview" zoomScale="85" zoomScaleNormal="100" workbookViewId="0">
      <pane ySplit="5" topLeftCell="A54" activePane="bottomLeft" state="frozen"/>
      <selection/>
      <selection pane="bottomLeft" activeCell="C77" sqref="C77"/>
    </sheetView>
  </sheetViews>
  <sheetFormatPr defaultColWidth="9.87962962962963" defaultRowHeight="15.6" outlineLevelCol="5"/>
  <cols>
    <col min="1" max="1" width="9.87962962962963" style="90"/>
    <col min="2" max="2" width="14.2037037037037" style="92" customWidth="1"/>
    <col min="3" max="3" width="42.7962962962963" style="90" customWidth="1"/>
    <col min="4" max="4" width="27.2037037037037" style="93" customWidth="1"/>
    <col min="5" max="6" width="27.2037037037037" style="93" hidden="1" customWidth="1"/>
    <col min="7" max="34" width="9.87962962962963" style="90"/>
    <col min="35" max="16384" width="9.62962962962963" style="90"/>
  </cols>
  <sheetData>
    <row r="1" s="89" customFormat="1" ht="33" customHeight="1" spans="2:6">
      <c r="B1" s="3" t="s">
        <v>1457</v>
      </c>
      <c r="D1" s="94"/>
      <c r="E1" s="94"/>
      <c r="F1" s="94"/>
    </row>
    <row r="2" s="90" customFormat="1" ht="62" customHeight="1" spans="2:6">
      <c r="B2" s="4" t="s">
        <v>1458</v>
      </c>
      <c r="C2" s="46"/>
      <c r="D2" s="46"/>
      <c r="E2" s="46"/>
      <c r="F2" s="46"/>
    </row>
    <row r="3" s="91" customFormat="1" ht="30" customHeight="1" spans="2:6">
      <c r="B3" s="95"/>
      <c r="C3" s="96"/>
      <c r="D3" s="80" t="s">
        <v>1459</v>
      </c>
      <c r="E3" s="97"/>
      <c r="F3" s="97"/>
    </row>
    <row r="4" s="90" customFormat="1" ht="24" customHeight="1" spans="2:6">
      <c r="B4" s="98" t="s">
        <v>1460</v>
      </c>
      <c r="C4" s="81" t="s">
        <v>61</v>
      </c>
      <c r="D4" s="99" t="s">
        <v>4</v>
      </c>
      <c r="E4" s="100"/>
      <c r="F4" s="100"/>
    </row>
    <row r="5" s="90" customFormat="1" ht="24" customHeight="1" spans="2:6">
      <c r="B5" s="98" t="s">
        <v>1461</v>
      </c>
      <c r="C5" s="101"/>
      <c r="D5" s="84">
        <f>D6+D11+D22+D30+D37+D41+D44+D48+D52+D58+D62+D67+D70+D77+D80</f>
        <v>161275.81</v>
      </c>
      <c r="E5" s="102"/>
      <c r="F5" s="102"/>
    </row>
    <row r="6" s="90" customFormat="1" ht="24" customHeight="1" spans="1:6">
      <c r="A6" s="90">
        <f t="shared" ref="A6:A69" si="0">LEN(B6)</f>
        <v>3</v>
      </c>
      <c r="B6" s="103">
        <v>501</v>
      </c>
      <c r="C6" s="104" t="s">
        <v>1462</v>
      </c>
      <c r="D6" s="84">
        <f>_wpsfn.ROUNDBANK(E6,2)+0.01</f>
        <v>24388.92</v>
      </c>
      <c r="E6" s="102">
        <f t="shared" ref="E6:E69" si="1">F6/10000</f>
        <v>24388.905379</v>
      </c>
      <c r="F6" s="102">
        <v>243889053.79</v>
      </c>
    </row>
    <row r="7" s="90" customFormat="1" ht="24" customHeight="1" spans="1:6">
      <c r="A7" s="90">
        <f t="shared" si="0"/>
        <v>5</v>
      </c>
      <c r="B7" s="105" t="s">
        <v>1463</v>
      </c>
      <c r="C7" s="86" t="s">
        <v>1464</v>
      </c>
      <c r="D7" s="106">
        <f>_wpsfn.ROUNDBANK(E7,2)</f>
        <v>5013.94</v>
      </c>
      <c r="E7" s="102">
        <f t="shared" si="1"/>
        <v>5013.937363</v>
      </c>
      <c r="F7" s="107">
        <v>50139373.63</v>
      </c>
    </row>
    <row r="8" s="90" customFormat="1" ht="24" customHeight="1" spans="1:6">
      <c r="A8" s="90">
        <f t="shared" si="0"/>
        <v>5</v>
      </c>
      <c r="B8" s="105" t="s">
        <v>1465</v>
      </c>
      <c r="C8" s="86" t="s">
        <v>1466</v>
      </c>
      <c r="D8" s="106">
        <f t="shared" ref="D6:D69" si="2">_wpsfn.ROUNDBANK(E8,2)</f>
        <v>1014.86</v>
      </c>
      <c r="E8" s="102">
        <f t="shared" si="1"/>
        <v>1014.855748</v>
      </c>
      <c r="F8" s="107">
        <v>10148557.48</v>
      </c>
    </row>
    <row r="9" s="90" customFormat="1" ht="24" customHeight="1" spans="1:6">
      <c r="A9" s="90">
        <f t="shared" si="0"/>
        <v>5</v>
      </c>
      <c r="B9" s="105" t="s">
        <v>1467</v>
      </c>
      <c r="C9" s="86" t="s">
        <v>1468</v>
      </c>
      <c r="D9" s="106">
        <f t="shared" si="2"/>
        <v>549.01</v>
      </c>
      <c r="E9" s="102">
        <f t="shared" si="1"/>
        <v>549.012</v>
      </c>
      <c r="F9" s="107">
        <v>5490120</v>
      </c>
    </row>
    <row r="10" s="90" customFormat="1" ht="24" customHeight="1" spans="1:6">
      <c r="A10" s="90">
        <f t="shared" si="0"/>
        <v>5</v>
      </c>
      <c r="B10" s="105" t="s">
        <v>1469</v>
      </c>
      <c r="C10" s="86" t="s">
        <v>1470</v>
      </c>
      <c r="D10" s="106">
        <f t="shared" si="2"/>
        <v>17811.1</v>
      </c>
      <c r="E10" s="102">
        <f t="shared" si="1"/>
        <v>17811.100268</v>
      </c>
      <c r="F10" s="107">
        <v>178111002.68</v>
      </c>
    </row>
    <row r="11" s="90" customFormat="1" ht="24" customHeight="1" spans="1:6">
      <c r="A11" s="90">
        <f t="shared" si="0"/>
        <v>3</v>
      </c>
      <c r="B11" s="103" t="s">
        <v>1471</v>
      </c>
      <c r="C11" s="108" t="s">
        <v>1472</v>
      </c>
      <c r="D11" s="84">
        <f t="shared" si="2"/>
        <v>32297.43</v>
      </c>
      <c r="E11" s="102">
        <f t="shared" si="1"/>
        <v>32297.43491</v>
      </c>
      <c r="F11" s="102">
        <f>323774349.1-800000</f>
        <v>322974349.1</v>
      </c>
    </row>
    <row r="12" s="90" customFormat="1" ht="24" customHeight="1" spans="1:6">
      <c r="A12" s="90">
        <f t="shared" si="0"/>
        <v>5</v>
      </c>
      <c r="B12" s="105" t="s">
        <v>1473</v>
      </c>
      <c r="C12" s="86" t="s">
        <v>1474</v>
      </c>
      <c r="D12" s="106">
        <f t="shared" si="2"/>
        <v>2426.63</v>
      </c>
      <c r="E12" s="102">
        <f t="shared" si="1"/>
        <v>2426.627</v>
      </c>
      <c r="F12" s="107">
        <v>24266270</v>
      </c>
    </row>
    <row r="13" s="90" customFormat="1" ht="28.05" customHeight="1" spans="1:6">
      <c r="A13" s="90">
        <f t="shared" si="0"/>
        <v>5</v>
      </c>
      <c r="B13" s="105" t="s">
        <v>1475</v>
      </c>
      <c r="C13" s="86" t="s">
        <v>1476</v>
      </c>
      <c r="D13" s="106">
        <f t="shared" si="2"/>
        <v>1.5</v>
      </c>
      <c r="E13" s="102">
        <f t="shared" si="1"/>
        <v>1.5</v>
      </c>
      <c r="F13" s="107">
        <v>15000</v>
      </c>
    </row>
    <row r="14" s="90" customFormat="1" ht="24" customHeight="1" spans="1:6">
      <c r="A14" s="90">
        <f t="shared" si="0"/>
        <v>5</v>
      </c>
      <c r="B14" s="105" t="s">
        <v>1477</v>
      </c>
      <c r="C14" s="86" t="s">
        <v>1478</v>
      </c>
      <c r="D14" s="106">
        <f t="shared" si="2"/>
        <v>3.45</v>
      </c>
      <c r="E14" s="102">
        <f t="shared" si="1"/>
        <v>3.45</v>
      </c>
      <c r="F14" s="107">
        <v>34500</v>
      </c>
    </row>
    <row r="15" s="90" customFormat="1" ht="24" customHeight="1" spans="1:6">
      <c r="A15" s="90">
        <f t="shared" si="0"/>
        <v>5</v>
      </c>
      <c r="B15" s="105" t="s">
        <v>1479</v>
      </c>
      <c r="C15" s="86" t="s">
        <v>1480</v>
      </c>
      <c r="D15" s="106">
        <f t="shared" si="2"/>
        <v>118.88</v>
      </c>
      <c r="E15" s="102">
        <f t="shared" si="1"/>
        <v>118.87836</v>
      </c>
      <c r="F15" s="107">
        <v>1188783.6</v>
      </c>
    </row>
    <row r="16" s="90" customFormat="1" ht="24" customHeight="1" spans="1:6">
      <c r="A16" s="90">
        <f t="shared" si="0"/>
        <v>5</v>
      </c>
      <c r="B16" s="105" t="s">
        <v>1481</v>
      </c>
      <c r="C16" s="86" t="s">
        <v>1482</v>
      </c>
      <c r="D16" s="106">
        <f t="shared" si="2"/>
        <v>10137.2</v>
      </c>
      <c r="E16" s="102">
        <f t="shared" si="1"/>
        <v>10137.20445</v>
      </c>
      <c r="F16" s="107">
        <v>101372044.5</v>
      </c>
    </row>
    <row r="17" s="90" customFormat="1" ht="24" customHeight="1" spans="1:6">
      <c r="A17" s="90">
        <f t="shared" si="0"/>
        <v>5</v>
      </c>
      <c r="B17" s="105" t="s">
        <v>1483</v>
      </c>
      <c r="C17" s="86" t="s">
        <v>1484</v>
      </c>
      <c r="D17" s="106">
        <f t="shared" si="2"/>
        <v>17.85</v>
      </c>
      <c r="E17" s="102">
        <f t="shared" si="1"/>
        <v>17.85</v>
      </c>
      <c r="F17" s="107">
        <v>178500</v>
      </c>
    </row>
    <row r="18" s="90" customFormat="1" ht="24" customHeight="1" spans="1:6">
      <c r="A18" s="90">
        <f t="shared" si="0"/>
        <v>5</v>
      </c>
      <c r="B18" s="105" t="s">
        <v>1485</v>
      </c>
      <c r="C18" s="86" t="s">
        <v>1486</v>
      </c>
      <c r="D18" s="106">
        <f t="shared" si="2"/>
        <v>38</v>
      </c>
      <c r="E18" s="102">
        <f t="shared" si="1"/>
        <v>38</v>
      </c>
      <c r="F18" s="107">
        <v>380000</v>
      </c>
    </row>
    <row r="19" s="90" customFormat="1" ht="24" customHeight="1" spans="1:6">
      <c r="A19" s="90">
        <f t="shared" si="0"/>
        <v>5</v>
      </c>
      <c r="B19" s="105" t="s">
        <v>1487</v>
      </c>
      <c r="C19" s="86" t="s">
        <v>1488</v>
      </c>
      <c r="D19" s="106">
        <f t="shared" si="2"/>
        <v>200</v>
      </c>
      <c r="E19" s="102">
        <f t="shared" si="1"/>
        <v>200</v>
      </c>
      <c r="F19" s="107">
        <v>2000000</v>
      </c>
    </row>
    <row r="20" s="90" customFormat="1" ht="24" customHeight="1" spans="1:6">
      <c r="A20" s="90">
        <f t="shared" si="0"/>
        <v>5</v>
      </c>
      <c r="B20" s="105" t="s">
        <v>1489</v>
      </c>
      <c r="C20" s="86" t="s">
        <v>1490</v>
      </c>
      <c r="D20" s="106">
        <f t="shared" si="2"/>
        <v>302.47</v>
      </c>
      <c r="E20" s="102">
        <f t="shared" si="1"/>
        <v>302.4681</v>
      </c>
      <c r="F20" s="107">
        <v>3024681</v>
      </c>
    </row>
    <row r="21" s="90" customFormat="1" ht="24" customHeight="1" spans="1:6">
      <c r="A21" s="90">
        <f t="shared" si="0"/>
        <v>5</v>
      </c>
      <c r="B21" s="105" t="s">
        <v>1491</v>
      </c>
      <c r="C21" s="86" t="s">
        <v>1492</v>
      </c>
      <c r="D21" s="106">
        <f t="shared" si="2"/>
        <v>19051.46</v>
      </c>
      <c r="E21" s="102">
        <f t="shared" si="1"/>
        <v>19051.457</v>
      </c>
      <c r="F21" s="107">
        <v>190514570</v>
      </c>
    </row>
    <row r="22" s="90" customFormat="1" ht="24" customHeight="1" spans="1:6">
      <c r="A22" s="90">
        <f t="shared" si="0"/>
        <v>3</v>
      </c>
      <c r="B22" s="103" t="s">
        <v>1493</v>
      </c>
      <c r="C22" s="108" t="s">
        <v>1494</v>
      </c>
      <c r="D22" s="84">
        <f t="shared" si="2"/>
        <v>412.18</v>
      </c>
      <c r="E22" s="102">
        <f t="shared" si="1"/>
        <v>412.1837</v>
      </c>
      <c r="F22" s="102">
        <f>40121837-36000000</f>
        <v>4121837</v>
      </c>
    </row>
    <row r="23" s="90" customFormat="1" ht="28.05" hidden="1" customHeight="1" spans="1:6">
      <c r="A23" s="90">
        <f t="shared" si="0"/>
        <v>5</v>
      </c>
      <c r="B23" s="109" t="s">
        <v>1495</v>
      </c>
      <c r="C23" s="86" t="s">
        <v>1496</v>
      </c>
      <c r="D23" s="106">
        <f t="shared" si="2"/>
        <v>0</v>
      </c>
      <c r="E23" s="102">
        <f t="shared" si="1"/>
        <v>0</v>
      </c>
      <c r="F23" s="107"/>
    </row>
    <row r="24" s="90" customFormat="1" ht="24" customHeight="1" spans="1:6">
      <c r="A24" s="90">
        <f t="shared" si="0"/>
        <v>5</v>
      </c>
      <c r="B24" s="105" t="s">
        <v>1497</v>
      </c>
      <c r="C24" s="86" t="s">
        <v>1498</v>
      </c>
      <c r="D24" s="106">
        <f t="shared" si="2"/>
        <v>10</v>
      </c>
      <c r="E24" s="102">
        <f t="shared" si="1"/>
        <v>10</v>
      </c>
      <c r="F24" s="107">
        <v>100000</v>
      </c>
    </row>
    <row r="25" s="90" customFormat="1" ht="24" customHeight="1" spans="1:6">
      <c r="A25" s="90">
        <f t="shared" si="0"/>
        <v>5</v>
      </c>
      <c r="B25" s="105" t="s">
        <v>1499</v>
      </c>
      <c r="C25" s="86" t="s">
        <v>1500</v>
      </c>
      <c r="D25" s="106">
        <f t="shared" si="2"/>
        <v>46</v>
      </c>
      <c r="E25" s="102">
        <f t="shared" si="1"/>
        <v>46</v>
      </c>
      <c r="F25" s="107">
        <v>460000</v>
      </c>
    </row>
    <row r="26" s="90" customFormat="1" ht="28.05" hidden="1" customHeight="1" spans="1:6">
      <c r="A26" s="90">
        <f t="shared" si="0"/>
        <v>5</v>
      </c>
      <c r="B26" s="109" t="s">
        <v>1501</v>
      </c>
      <c r="C26" s="86" t="s">
        <v>1502</v>
      </c>
      <c r="D26" s="106">
        <f t="shared" si="2"/>
        <v>0</v>
      </c>
      <c r="E26" s="102">
        <f t="shared" si="1"/>
        <v>0</v>
      </c>
      <c r="F26" s="107"/>
    </row>
    <row r="27" s="90" customFormat="1" ht="24" customHeight="1" spans="1:6">
      <c r="A27" s="90">
        <f t="shared" si="0"/>
        <v>5</v>
      </c>
      <c r="B27" s="105" t="s">
        <v>1503</v>
      </c>
      <c r="C27" s="86" t="s">
        <v>1504</v>
      </c>
      <c r="D27" s="106">
        <f t="shared" si="2"/>
        <v>59.38</v>
      </c>
      <c r="E27" s="102">
        <f t="shared" si="1"/>
        <v>59.376</v>
      </c>
      <c r="F27" s="107">
        <v>593760</v>
      </c>
    </row>
    <row r="28" s="90" customFormat="1" ht="28.05" hidden="1" customHeight="1" spans="1:6">
      <c r="A28" s="90">
        <f t="shared" si="0"/>
        <v>5</v>
      </c>
      <c r="B28" s="109" t="s">
        <v>1505</v>
      </c>
      <c r="C28" s="86" t="s">
        <v>1506</v>
      </c>
      <c r="D28" s="106">
        <f t="shared" si="2"/>
        <v>0</v>
      </c>
      <c r="E28" s="102">
        <f t="shared" si="1"/>
        <v>0</v>
      </c>
      <c r="F28" s="107"/>
    </row>
    <row r="29" s="90" customFormat="1" ht="24" customHeight="1" spans="1:6">
      <c r="A29" s="90">
        <f t="shared" si="0"/>
        <v>5</v>
      </c>
      <c r="B29" s="105" t="s">
        <v>1507</v>
      </c>
      <c r="C29" s="86" t="s">
        <v>1508</v>
      </c>
      <c r="D29" s="106">
        <f t="shared" si="2"/>
        <v>296.81</v>
      </c>
      <c r="E29" s="102">
        <f t="shared" si="1"/>
        <v>296.8077</v>
      </c>
      <c r="F29" s="107">
        <v>2968077</v>
      </c>
    </row>
    <row r="30" s="90" customFormat="1" ht="28.05" hidden="1" customHeight="1" spans="1:6">
      <c r="A30" s="90">
        <f t="shared" si="0"/>
        <v>3</v>
      </c>
      <c r="B30" s="103" t="s">
        <v>1509</v>
      </c>
      <c r="C30" s="86" t="s">
        <v>1510</v>
      </c>
      <c r="D30" s="106">
        <f t="shared" si="2"/>
        <v>0</v>
      </c>
      <c r="E30" s="102">
        <f t="shared" si="1"/>
        <v>0</v>
      </c>
      <c r="F30" s="102">
        <v>0</v>
      </c>
    </row>
    <row r="31" s="90" customFormat="1" ht="28.05" hidden="1" customHeight="1" spans="1:6">
      <c r="A31" s="90">
        <f t="shared" si="0"/>
        <v>5</v>
      </c>
      <c r="B31" s="105" t="s">
        <v>1511</v>
      </c>
      <c r="C31" s="86" t="s">
        <v>1496</v>
      </c>
      <c r="D31" s="106">
        <f t="shared" si="2"/>
        <v>0</v>
      </c>
      <c r="E31" s="102">
        <f t="shared" si="1"/>
        <v>0</v>
      </c>
      <c r="F31" s="107"/>
    </row>
    <row r="32" s="90" customFormat="1" ht="28.05" hidden="1" customHeight="1" spans="1:6">
      <c r="A32" s="90">
        <f t="shared" si="0"/>
        <v>5</v>
      </c>
      <c r="B32" s="105" t="s">
        <v>1512</v>
      </c>
      <c r="C32" s="86" t="s">
        <v>1498</v>
      </c>
      <c r="D32" s="106">
        <f t="shared" si="2"/>
        <v>0</v>
      </c>
      <c r="E32" s="102">
        <f t="shared" si="1"/>
        <v>0</v>
      </c>
      <c r="F32" s="107"/>
    </row>
    <row r="33" s="90" customFormat="1" ht="28.05" hidden="1" customHeight="1" spans="1:6">
      <c r="A33" s="90">
        <f t="shared" si="0"/>
        <v>5</v>
      </c>
      <c r="B33" s="105" t="s">
        <v>1513</v>
      </c>
      <c r="C33" s="86" t="s">
        <v>1500</v>
      </c>
      <c r="D33" s="106">
        <f t="shared" si="2"/>
        <v>0</v>
      </c>
      <c r="E33" s="102">
        <f t="shared" si="1"/>
        <v>0</v>
      </c>
      <c r="F33" s="107"/>
    </row>
    <row r="34" s="90" customFormat="1" ht="28.05" hidden="1" customHeight="1" spans="1:6">
      <c r="A34" s="90">
        <f t="shared" si="0"/>
        <v>5</v>
      </c>
      <c r="B34" s="105" t="s">
        <v>1514</v>
      </c>
      <c r="C34" s="86" t="s">
        <v>1504</v>
      </c>
      <c r="D34" s="106">
        <f t="shared" si="2"/>
        <v>0</v>
      </c>
      <c r="E34" s="102">
        <f t="shared" si="1"/>
        <v>0</v>
      </c>
      <c r="F34" s="107"/>
    </row>
    <row r="35" s="90" customFormat="1" ht="28.05" hidden="1" customHeight="1" spans="1:6">
      <c r="A35" s="90">
        <f t="shared" si="0"/>
        <v>5</v>
      </c>
      <c r="B35" s="105" t="s">
        <v>1515</v>
      </c>
      <c r="C35" s="86" t="s">
        <v>1506</v>
      </c>
      <c r="D35" s="106">
        <f t="shared" si="2"/>
        <v>0</v>
      </c>
      <c r="E35" s="102">
        <f t="shared" si="1"/>
        <v>0</v>
      </c>
      <c r="F35" s="107"/>
    </row>
    <row r="36" s="90" customFormat="1" ht="28.05" hidden="1" customHeight="1" spans="1:6">
      <c r="A36" s="90">
        <f t="shared" si="0"/>
        <v>5</v>
      </c>
      <c r="B36" s="105" t="s">
        <v>1516</v>
      </c>
      <c r="C36" s="86" t="s">
        <v>1508</v>
      </c>
      <c r="D36" s="106">
        <f t="shared" si="2"/>
        <v>0</v>
      </c>
      <c r="E36" s="102">
        <f t="shared" si="1"/>
        <v>0</v>
      </c>
      <c r="F36" s="107"/>
    </row>
    <row r="37" s="90" customFormat="1" ht="24" customHeight="1" spans="1:6">
      <c r="A37" s="90">
        <f t="shared" si="0"/>
        <v>3</v>
      </c>
      <c r="B37" s="103" t="s">
        <v>1517</v>
      </c>
      <c r="C37" s="108" t="s">
        <v>1518</v>
      </c>
      <c r="D37" s="84">
        <f t="shared" si="2"/>
        <v>50764.75</v>
      </c>
      <c r="E37" s="102">
        <f t="shared" si="1"/>
        <v>50764.747523</v>
      </c>
      <c r="F37" s="102">
        <v>507647475.23</v>
      </c>
    </row>
    <row r="38" s="90" customFormat="1" ht="24" customHeight="1" spans="1:6">
      <c r="A38" s="90">
        <f t="shared" si="0"/>
        <v>5</v>
      </c>
      <c r="B38" s="105" t="s">
        <v>1519</v>
      </c>
      <c r="C38" s="86" t="s">
        <v>1520</v>
      </c>
      <c r="D38" s="106">
        <f t="shared" si="2"/>
        <v>41085.29</v>
      </c>
      <c r="E38" s="102">
        <f t="shared" si="1"/>
        <v>41085.285072</v>
      </c>
      <c r="F38" s="107">
        <v>410852850.72</v>
      </c>
    </row>
    <row r="39" s="90" customFormat="1" ht="24" customHeight="1" spans="1:6">
      <c r="A39" s="90">
        <f t="shared" si="0"/>
        <v>5</v>
      </c>
      <c r="B39" s="105" t="s">
        <v>1521</v>
      </c>
      <c r="C39" s="86" t="s">
        <v>1522</v>
      </c>
      <c r="D39" s="106">
        <f t="shared" si="2"/>
        <v>9679.46</v>
      </c>
      <c r="E39" s="102">
        <f t="shared" si="1"/>
        <v>9679.462451</v>
      </c>
      <c r="F39" s="107">
        <v>96794624.51</v>
      </c>
    </row>
    <row r="40" s="90" customFormat="1" ht="28.05" hidden="1" customHeight="1" spans="1:6">
      <c r="A40" s="90">
        <f t="shared" si="0"/>
        <v>5</v>
      </c>
      <c r="B40" s="105" t="s">
        <v>1523</v>
      </c>
      <c r="C40" s="86" t="s">
        <v>1524</v>
      </c>
      <c r="D40" s="106">
        <f t="shared" si="2"/>
        <v>0</v>
      </c>
      <c r="E40" s="102">
        <f t="shared" si="1"/>
        <v>0</v>
      </c>
      <c r="F40" s="107"/>
    </row>
    <row r="41" s="90" customFormat="1" ht="24" customHeight="1" spans="1:6">
      <c r="A41" s="90">
        <f t="shared" si="0"/>
        <v>3</v>
      </c>
      <c r="B41" s="103" t="s">
        <v>1525</v>
      </c>
      <c r="C41" s="108" t="s">
        <v>1526</v>
      </c>
      <c r="D41" s="84">
        <f t="shared" si="2"/>
        <v>543</v>
      </c>
      <c r="E41" s="102">
        <f t="shared" si="1"/>
        <v>543.002867</v>
      </c>
      <c r="F41" s="102">
        <v>5430028.67</v>
      </c>
    </row>
    <row r="42" s="90" customFormat="1" ht="24" customHeight="1" spans="1:6">
      <c r="A42" s="90">
        <f t="shared" si="0"/>
        <v>5</v>
      </c>
      <c r="B42" s="105" t="s">
        <v>1527</v>
      </c>
      <c r="C42" s="86" t="s">
        <v>1528</v>
      </c>
      <c r="D42" s="106">
        <f t="shared" si="2"/>
        <v>543</v>
      </c>
      <c r="E42" s="102">
        <f t="shared" si="1"/>
        <v>543.002867</v>
      </c>
      <c r="F42" s="107">
        <v>5430028.67</v>
      </c>
    </row>
    <row r="43" s="90" customFormat="1" ht="24" hidden="1" customHeight="1" spans="1:6">
      <c r="A43" s="90">
        <f t="shared" si="0"/>
        <v>5</v>
      </c>
      <c r="B43" s="105" t="s">
        <v>1529</v>
      </c>
      <c r="C43" s="86" t="s">
        <v>1530</v>
      </c>
      <c r="D43" s="106">
        <f t="shared" si="2"/>
        <v>0</v>
      </c>
      <c r="E43" s="102">
        <f t="shared" si="1"/>
        <v>0</v>
      </c>
      <c r="F43" s="107"/>
    </row>
    <row r="44" s="90" customFormat="1" ht="24" customHeight="1" spans="1:6">
      <c r="A44" s="90">
        <f t="shared" si="0"/>
        <v>3</v>
      </c>
      <c r="B44" s="103" t="s">
        <v>1531</v>
      </c>
      <c r="C44" s="108" t="s">
        <v>1532</v>
      </c>
      <c r="D44" s="84">
        <f t="shared" si="2"/>
        <v>2374.78</v>
      </c>
      <c r="E44" s="102">
        <f t="shared" si="1"/>
        <v>2374.775108</v>
      </c>
      <c r="F44" s="102">
        <v>23747751.08</v>
      </c>
    </row>
    <row r="45" s="90" customFormat="1" ht="24" customHeight="1" spans="1:6">
      <c r="A45" s="90">
        <f t="shared" si="0"/>
        <v>5</v>
      </c>
      <c r="B45" s="105" t="s">
        <v>1533</v>
      </c>
      <c r="C45" s="86" t="s">
        <v>1534</v>
      </c>
      <c r="D45" s="106">
        <f t="shared" si="2"/>
        <v>2374.78</v>
      </c>
      <c r="E45" s="102">
        <f t="shared" si="1"/>
        <v>2374.775108</v>
      </c>
      <c r="F45" s="107">
        <v>23747751.08</v>
      </c>
    </row>
    <row r="46" s="90" customFormat="1" ht="28.05" hidden="1" customHeight="1" spans="1:6">
      <c r="A46" s="90">
        <f t="shared" si="0"/>
        <v>5</v>
      </c>
      <c r="B46" s="109" t="s">
        <v>1535</v>
      </c>
      <c r="C46" s="86" t="s">
        <v>1536</v>
      </c>
      <c r="D46" s="106">
        <f t="shared" si="2"/>
        <v>0</v>
      </c>
      <c r="E46" s="102">
        <f t="shared" si="1"/>
        <v>0</v>
      </c>
      <c r="F46" s="107"/>
    </row>
    <row r="47" s="90" customFormat="1" ht="24" hidden="1" customHeight="1" spans="1:6">
      <c r="A47" s="90">
        <f t="shared" si="0"/>
        <v>5</v>
      </c>
      <c r="B47" s="105" t="s">
        <v>1537</v>
      </c>
      <c r="C47" s="86" t="s">
        <v>1538</v>
      </c>
      <c r="D47" s="106">
        <f t="shared" si="2"/>
        <v>0</v>
      </c>
      <c r="E47" s="102">
        <f t="shared" si="1"/>
        <v>0</v>
      </c>
      <c r="F47" s="107"/>
    </row>
    <row r="48" s="90" customFormat="1" ht="27" customHeight="1" spans="1:6">
      <c r="A48" s="90">
        <f t="shared" si="0"/>
        <v>3</v>
      </c>
      <c r="B48" s="103" t="s">
        <v>1539</v>
      </c>
      <c r="C48" s="108" t="s">
        <v>1540</v>
      </c>
      <c r="D48" s="84">
        <f t="shared" si="2"/>
        <v>2000</v>
      </c>
      <c r="E48" s="102">
        <f t="shared" si="1"/>
        <v>2000</v>
      </c>
      <c r="F48" s="102">
        <v>20000000</v>
      </c>
    </row>
    <row r="49" s="90" customFormat="1" ht="27" hidden="1" customHeight="1" spans="1:6">
      <c r="A49" s="90">
        <f t="shared" si="0"/>
        <v>5</v>
      </c>
      <c r="B49" s="105" t="s">
        <v>1541</v>
      </c>
      <c r="C49" s="86" t="s">
        <v>1542</v>
      </c>
      <c r="D49" s="106">
        <f t="shared" si="2"/>
        <v>0</v>
      </c>
      <c r="E49" s="102">
        <f t="shared" si="1"/>
        <v>0</v>
      </c>
      <c r="F49" s="107"/>
    </row>
    <row r="50" s="90" customFormat="1" ht="27" hidden="1" customHeight="1" spans="1:6">
      <c r="A50" s="90">
        <f t="shared" si="0"/>
        <v>5</v>
      </c>
      <c r="B50" s="105" t="s">
        <v>1543</v>
      </c>
      <c r="C50" s="86" t="s">
        <v>1544</v>
      </c>
      <c r="D50" s="106">
        <f t="shared" si="2"/>
        <v>0</v>
      </c>
      <c r="E50" s="102">
        <f t="shared" si="1"/>
        <v>0</v>
      </c>
      <c r="F50" s="107"/>
    </row>
    <row r="51" s="90" customFormat="1" ht="27" customHeight="1" spans="1:6">
      <c r="A51" s="90">
        <f t="shared" si="0"/>
        <v>5</v>
      </c>
      <c r="B51" s="105">
        <v>50803</v>
      </c>
      <c r="C51" s="86" t="s">
        <v>1545</v>
      </c>
      <c r="D51" s="106">
        <f t="shared" si="2"/>
        <v>2000</v>
      </c>
      <c r="E51" s="102">
        <f t="shared" si="1"/>
        <v>2000</v>
      </c>
      <c r="F51" s="107">
        <v>20000000</v>
      </c>
    </row>
    <row r="52" s="90" customFormat="1" ht="24" customHeight="1" spans="1:6">
      <c r="A52" s="90">
        <f t="shared" si="0"/>
        <v>3</v>
      </c>
      <c r="B52" s="103" t="s">
        <v>1546</v>
      </c>
      <c r="C52" s="108" t="s">
        <v>1547</v>
      </c>
      <c r="D52" s="84">
        <f t="shared" si="2"/>
        <v>7368.91</v>
      </c>
      <c r="E52" s="102">
        <f t="shared" si="1"/>
        <v>7368.911677</v>
      </c>
      <c r="F52" s="102">
        <v>73689116.77</v>
      </c>
    </row>
    <row r="53" s="90" customFormat="1" ht="24" customHeight="1" spans="1:6">
      <c r="A53" s="90">
        <f t="shared" si="0"/>
        <v>5</v>
      </c>
      <c r="B53" s="105" t="s">
        <v>1548</v>
      </c>
      <c r="C53" s="86" t="s">
        <v>1549</v>
      </c>
      <c r="D53" s="106">
        <f t="shared" si="2"/>
        <v>2571.87</v>
      </c>
      <c r="E53" s="102">
        <f t="shared" si="1"/>
        <v>2571.874527</v>
      </c>
      <c r="F53" s="107">
        <v>25718745.27</v>
      </c>
    </row>
    <row r="54" s="90" customFormat="1" ht="24" customHeight="1" spans="1:6">
      <c r="A54" s="90">
        <f t="shared" si="0"/>
        <v>5</v>
      </c>
      <c r="B54" s="105" t="s">
        <v>1550</v>
      </c>
      <c r="C54" s="86" t="s">
        <v>1551</v>
      </c>
      <c r="D54" s="106">
        <f t="shared" si="2"/>
        <v>15.95</v>
      </c>
      <c r="E54" s="102">
        <f t="shared" si="1"/>
        <v>15.94875</v>
      </c>
      <c r="F54" s="107">
        <v>159487.5</v>
      </c>
    </row>
    <row r="55" s="90" customFormat="1" ht="28.05" hidden="1" customHeight="1" spans="1:6">
      <c r="A55" s="90">
        <f t="shared" si="0"/>
        <v>5</v>
      </c>
      <c r="B55" s="109" t="s">
        <v>1552</v>
      </c>
      <c r="C55" s="86" t="s">
        <v>1553</v>
      </c>
      <c r="D55" s="106">
        <f t="shared" si="2"/>
        <v>0</v>
      </c>
      <c r="E55" s="102">
        <f t="shared" si="1"/>
        <v>0</v>
      </c>
      <c r="F55" s="107"/>
    </row>
    <row r="56" s="90" customFormat="1" ht="24" customHeight="1" spans="1:6">
      <c r="A56" s="90">
        <f t="shared" si="0"/>
        <v>5</v>
      </c>
      <c r="B56" s="105" t="s">
        <v>1554</v>
      </c>
      <c r="C56" s="86" t="s">
        <v>1555</v>
      </c>
      <c r="D56" s="106">
        <f t="shared" si="2"/>
        <v>3923</v>
      </c>
      <c r="E56" s="102">
        <f t="shared" si="1"/>
        <v>3923.00364</v>
      </c>
      <c r="F56" s="107">
        <v>39230036.4</v>
      </c>
    </row>
    <row r="57" s="90" customFormat="1" ht="24" customHeight="1" spans="1:6">
      <c r="A57" s="90">
        <f t="shared" si="0"/>
        <v>5</v>
      </c>
      <c r="B57" s="105" t="s">
        <v>1556</v>
      </c>
      <c r="C57" s="86" t="s">
        <v>1557</v>
      </c>
      <c r="D57" s="106">
        <f t="shared" si="2"/>
        <v>858.08</v>
      </c>
      <c r="E57" s="102">
        <f t="shared" si="1"/>
        <v>858.08476</v>
      </c>
      <c r="F57" s="107">
        <v>8580847.6</v>
      </c>
    </row>
    <row r="58" s="90" customFormat="1" ht="28.05" hidden="1" customHeight="1" spans="1:6">
      <c r="A58" s="90">
        <f t="shared" si="0"/>
        <v>3</v>
      </c>
      <c r="B58" s="110" t="s">
        <v>1558</v>
      </c>
      <c r="C58" s="86" t="s">
        <v>1559</v>
      </c>
      <c r="D58" s="106">
        <f t="shared" si="2"/>
        <v>0</v>
      </c>
      <c r="E58" s="102">
        <f t="shared" si="1"/>
        <v>0</v>
      </c>
      <c r="F58" s="102">
        <v>0</v>
      </c>
    </row>
    <row r="59" s="90" customFormat="1" ht="28.05" hidden="1" customHeight="1" spans="1:6">
      <c r="A59" s="90">
        <f t="shared" si="0"/>
        <v>5</v>
      </c>
      <c r="B59" s="105" t="s">
        <v>1560</v>
      </c>
      <c r="C59" s="86" t="s">
        <v>1561</v>
      </c>
      <c r="D59" s="106">
        <f t="shared" si="2"/>
        <v>0</v>
      </c>
      <c r="E59" s="102">
        <f t="shared" si="1"/>
        <v>0</v>
      </c>
      <c r="F59" s="107"/>
    </row>
    <row r="60" s="90" customFormat="1" ht="28.05" hidden="1" customHeight="1" spans="1:6">
      <c r="A60" s="90">
        <f t="shared" si="0"/>
        <v>5</v>
      </c>
      <c r="B60" s="105" t="s">
        <v>1562</v>
      </c>
      <c r="C60" s="86" t="s">
        <v>1563</v>
      </c>
      <c r="D60" s="106">
        <f t="shared" si="2"/>
        <v>0</v>
      </c>
      <c r="E60" s="102">
        <f t="shared" si="1"/>
        <v>0</v>
      </c>
      <c r="F60" s="107"/>
    </row>
    <row r="61" s="90" customFormat="1" ht="28.05" hidden="1" customHeight="1" spans="1:6">
      <c r="A61" s="90">
        <f t="shared" si="0"/>
        <v>5</v>
      </c>
      <c r="B61" s="109">
        <v>51004</v>
      </c>
      <c r="C61" s="86" t="s">
        <v>1564</v>
      </c>
      <c r="D61" s="106">
        <f t="shared" si="2"/>
        <v>0</v>
      </c>
      <c r="E61" s="102">
        <f t="shared" si="1"/>
        <v>0</v>
      </c>
      <c r="F61" s="107"/>
    </row>
    <row r="62" s="90" customFormat="1" ht="28.05" hidden="1" customHeight="1" spans="1:6">
      <c r="A62" s="90">
        <f t="shared" si="0"/>
        <v>3</v>
      </c>
      <c r="B62" s="110" t="s">
        <v>1565</v>
      </c>
      <c r="C62" s="86" t="s">
        <v>1566</v>
      </c>
      <c r="D62" s="106">
        <f t="shared" si="2"/>
        <v>0</v>
      </c>
      <c r="E62" s="102">
        <f t="shared" si="1"/>
        <v>0</v>
      </c>
      <c r="F62" s="102">
        <v>0</v>
      </c>
    </row>
    <row r="63" s="90" customFormat="1" ht="28.05" hidden="1" customHeight="1" spans="1:6">
      <c r="A63" s="90">
        <f t="shared" si="0"/>
        <v>5</v>
      </c>
      <c r="B63" s="109" t="s">
        <v>1567</v>
      </c>
      <c r="C63" s="86" t="s">
        <v>1568</v>
      </c>
      <c r="D63" s="106">
        <f t="shared" si="2"/>
        <v>0</v>
      </c>
      <c r="E63" s="102">
        <f t="shared" si="1"/>
        <v>0</v>
      </c>
      <c r="F63" s="107"/>
    </row>
    <row r="64" s="90" customFormat="1" ht="28.05" hidden="1" customHeight="1" spans="1:6">
      <c r="A64" s="90">
        <f t="shared" si="0"/>
        <v>5</v>
      </c>
      <c r="B64" s="109" t="s">
        <v>1569</v>
      </c>
      <c r="C64" s="86" t="s">
        <v>1570</v>
      </c>
      <c r="D64" s="106">
        <f t="shared" si="2"/>
        <v>0</v>
      </c>
      <c r="E64" s="102">
        <f t="shared" si="1"/>
        <v>0</v>
      </c>
      <c r="F64" s="107"/>
    </row>
    <row r="65" s="90" customFormat="1" ht="28.05" hidden="1" customHeight="1" spans="1:6">
      <c r="A65" s="90">
        <f t="shared" si="0"/>
        <v>5</v>
      </c>
      <c r="B65" s="109" t="s">
        <v>1571</v>
      </c>
      <c r="C65" s="86" t="s">
        <v>1572</v>
      </c>
      <c r="D65" s="106">
        <f t="shared" si="2"/>
        <v>0</v>
      </c>
      <c r="E65" s="102">
        <f t="shared" si="1"/>
        <v>0</v>
      </c>
      <c r="F65" s="107"/>
    </row>
    <row r="66" s="90" customFormat="1" ht="28.05" hidden="1" customHeight="1" spans="1:6">
      <c r="A66" s="90">
        <f t="shared" si="0"/>
        <v>5</v>
      </c>
      <c r="B66" s="105" t="s">
        <v>1573</v>
      </c>
      <c r="C66" s="86" t="s">
        <v>1574</v>
      </c>
      <c r="D66" s="106">
        <f t="shared" si="2"/>
        <v>0</v>
      </c>
      <c r="E66" s="102">
        <f t="shared" si="1"/>
        <v>0</v>
      </c>
      <c r="F66" s="107"/>
    </row>
    <row r="67" s="90" customFormat="1" ht="28.05" hidden="1" customHeight="1" spans="1:6">
      <c r="A67" s="90">
        <f t="shared" si="0"/>
        <v>3</v>
      </c>
      <c r="B67" s="110" t="s">
        <v>1575</v>
      </c>
      <c r="C67" s="86" t="s">
        <v>1576</v>
      </c>
      <c r="D67" s="106">
        <f t="shared" si="2"/>
        <v>0</v>
      </c>
      <c r="E67" s="102">
        <f t="shared" si="1"/>
        <v>0</v>
      </c>
      <c r="F67" s="102">
        <v>0</v>
      </c>
    </row>
    <row r="68" s="90" customFormat="1" ht="28.05" hidden="1" customHeight="1" spans="1:6">
      <c r="A68" s="90">
        <f t="shared" si="0"/>
        <v>5</v>
      </c>
      <c r="B68" s="109" t="s">
        <v>1577</v>
      </c>
      <c r="C68" s="86" t="s">
        <v>1578</v>
      </c>
      <c r="D68" s="106">
        <f t="shared" si="2"/>
        <v>0</v>
      </c>
      <c r="E68" s="102">
        <f t="shared" si="1"/>
        <v>0</v>
      </c>
      <c r="F68" s="107"/>
    </row>
    <row r="69" s="90" customFormat="1" ht="28.05" hidden="1" customHeight="1" spans="1:6">
      <c r="A69" s="90">
        <f t="shared" si="0"/>
        <v>5</v>
      </c>
      <c r="B69" s="109" t="s">
        <v>1579</v>
      </c>
      <c r="C69" s="86" t="s">
        <v>1580</v>
      </c>
      <c r="D69" s="106">
        <f t="shared" si="2"/>
        <v>0</v>
      </c>
      <c r="E69" s="102">
        <f t="shared" si="1"/>
        <v>0</v>
      </c>
      <c r="F69" s="107"/>
    </row>
    <row r="70" s="90" customFormat="1" ht="24" customHeight="1" spans="1:6">
      <c r="A70" s="90">
        <f t="shared" ref="A70:A84" si="3">LEN(B70)</f>
        <v>3</v>
      </c>
      <c r="B70" s="103" t="s">
        <v>1581</v>
      </c>
      <c r="C70" s="108" t="s">
        <v>1292</v>
      </c>
      <c r="D70" s="84">
        <f t="shared" ref="D70:D84" si="4">_wpsfn.ROUNDBANK(E70,2)</f>
        <v>22943.84</v>
      </c>
      <c r="E70" s="102">
        <f t="shared" ref="E70:E84" si="5">F70/10000</f>
        <v>22943.8428</v>
      </c>
      <c r="F70" s="102">
        <f>364782428-135344000</f>
        <v>229438428</v>
      </c>
    </row>
    <row r="71" s="90" customFormat="1" ht="24" customHeight="1" spans="1:6">
      <c r="A71" s="90">
        <f t="shared" si="3"/>
        <v>5</v>
      </c>
      <c r="B71" s="105" t="s">
        <v>1582</v>
      </c>
      <c r="C71" s="86" t="s">
        <v>1583</v>
      </c>
      <c r="D71" s="106">
        <f t="shared" si="4"/>
        <v>22943.84</v>
      </c>
      <c r="E71" s="102">
        <f t="shared" si="5"/>
        <v>22943.8428</v>
      </c>
      <c r="F71" s="107">
        <v>229438428</v>
      </c>
    </row>
    <row r="72" s="90" customFormat="1" ht="28.05" hidden="1" customHeight="1" spans="1:6">
      <c r="A72" s="90">
        <f t="shared" si="3"/>
        <v>5</v>
      </c>
      <c r="B72" s="105" t="s">
        <v>1584</v>
      </c>
      <c r="C72" s="86" t="s">
        <v>1585</v>
      </c>
      <c r="D72" s="106">
        <f t="shared" si="4"/>
        <v>0</v>
      </c>
      <c r="E72" s="102">
        <f t="shared" si="5"/>
        <v>0</v>
      </c>
      <c r="F72" s="107"/>
    </row>
    <row r="73" s="90" customFormat="1" ht="28.05" hidden="1" customHeight="1" spans="1:6">
      <c r="A73" s="90">
        <f t="shared" si="3"/>
        <v>5</v>
      </c>
      <c r="B73" s="105" t="s">
        <v>1586</v>
      </c>
      <c r="C73" s="86" t="s">
        <v>1587</v>
      </c>
      <c r="D73" s="106">
        <f t="shared" si="4"/>
        <v>0</v>
      </c>
      <c r="E73" s="102">
        <f t="shared" si="5"/>
        <v>0</v>
      </c>
      <c r="F73" s="107"/>
    </row>
    <row r="74" s="90" customFormat="1" ht="28.05" hidden="1" customHeight="1" spans="1:6">
      <c r="A74" s="90">
        <f t="shared" si="3"/>
        <v>5</v>
      </c>
      <c r="B74" s="105" t="s">
        <v>1588</v>
      </c>
      <c r="C74" s="86" t="s">
        <v>1589</v>
      </c>
      <c r="D74" s="106">
        <f t="shared" si="4"/>
        <v>0</v>
      </c>
      <c r="E74" s="102">
        <f t="shared" si="5"/>
        <v>0</v>
      </c>
      <c r="F74" s="107"/>
    </row>
    <row r="75" s="90" customFormat="1" ht="28.05" hidden="1" customHeight="1" spans="1:6">
      <c r="A75" s="90">
        <f t="shared" si="3"/>
        <v>5</v>
      </c>
      <c r="B75" s="105" t="s">
        <v>1590</v>
      </c>
      <c r="C75" s="86" t="s">
        <v>1591</v>
      </c>
      <c r="D75" s="106">
        <f t="shared" si="4"/>
        <v>0</v>
      </c>
      <c r="E75" s="102">
        <f t="shared" si="5"/>
        <v>0</v>
      </c>
      <c r="F75" s="107"/>
    </row>
    <row r="76" s="90" customFormat="1" ht="28.05" hidden="1" customHeight="1" spans="1:6">
      <c r="A76" s="90">
        <f t="shared" si="3"/>
        <v>5</v>
      </c>
      <c r="B76" s="105" t="s">
        <v>1592</v>
      </c>
      <c r="C76" s="86" t="s">
        <v>1593</v>
      </c>
      <c r="D76" s="106">
        <f t="shared" si="4"/>
        <v>0</v>
      </c>
      <c r="E76" s="102">
        <f t="shared" si="5"/>
        <v>0</v>
      </c>
      <c r="F76" s="107"/>
    </row>
    <row r="77" s="90" customFormat="1" ht="24" customHeight="1" spans="1:6">
      <c r="A77" s="90">
        <f t="shared" si="3"/>
        <v>3</v>
      </c>
      <c r="B77" s="103" t="s">
        <v>1594</v>
      </c>
      <c r="C77" s="108" t="s">
        <v>1595</v>
      </c>
      <c r="D77" s="84">
        <f t="shared" si="4"/>
        <v>1500</v>
      </c>
      <c r="E77" s="102">
        <f t="shared" si="5"/>
        <v>1500</v>
      </c>
      <c r="F77" s="102">
        <v>15000000</v>
      </c>
    </row>
    <row r="78" s="90" customFormat="1" ht="24" customHeight="1" spans="1:6">
      <c r="A78" s="90">
        <f t="shared" si="3"/>
        <v>5</v>
      </c>
      <c r="B78" s="105" t="s">
        <v>1596</v>
      </c>
      <c r="C78" s="86" t="s">
        <v>1597</v>
      </c>
      <c r="D78" s="106">
        <f t="shared" si="4"/>
        <v>1500</v>
      </c>
      <c r="E78" s="102">
        <f t="shared" si="5"/>
        <v>1500</v>
      </c>
      <c r="F78" s="107">
        <v>15000000</v>
      </c>
    </row>
    <row r="79" s="90" customFormat="1" ht="28.05" hidden="1" customHeight="1" spans="1:6">
      <c r="A79" s="90">
        <f t="shared" si="3"/>
        <v>5</v>
      </c>
      <c r="B79" s="105" t="s">
        <v>1598</v>
      </c>
      <c r="C79" s="86" t="s">
        <v>1599</v>
      </c>
      <c r="D79" s="106">
        <f t="shared" si="4"/>
        <v>0</v>
      </c>
      <c r="E79" s="102">
        <f t="shared" si="5"/>
        <v>0</v>
      </c>
      <c r="F79" s="107"/>
    </row>
    <row r="80" s="90" customFormat="1" ht="24" customHeight="1" spans="1:6">
      <c r="A80" s="90">
        <f t="shared" si="3"/>
        <v>3</v>
      </c>
      <c r="B80" s="103" t="s">
        <v>1600</v>
      </c>
      <c r="C80" s="108" t="s">
        <v>1264</v>
      </c>
      <c r="D80" s="84">
        <f t="shared" si="4"/>
        <v>16682</v>
      </c>
      <c r="E80" s="102">
        <f t="shared" si="5"/>
        <v>16682</v>
      </c>
      <c r="F80" s="102">
        <v>166820000</v>
      </c>
    </row>
    <row r="81" s="90" customFormat="1" ht="28.05" hidden="1" customHeight="1" spans="1:6">
      <c r="A81" s="90">
        <f t="shared" si="3"/>
        <v>5</v>
      </c>
      <c r="B81" s="105" t="s">
        <v>1601</v>
      </c>
      <c r="C81" s="86" t="s">
        <v>1602</v>
      </c>
      <c r="D81" s="106">
        <f t="shared" si="4"/>
        <v>0</v>
      </c>
      <c r="E81" s="102">
        <f t="shared" si="5"/>
        <v>0</v>
      </c>
      <c r="F81" s="107"/>
    </row>
    <row r="82" s="90" customFormat="1" ht="28.05" hidden="1" customHeight="1" spans="1:6">
      <c r="A82" s="90">
        <f t="shared" si="3"/>
        <v>5</v>
      </c>
      <c r="B82" s="105" t="s">
        <v>1603</v>
      </c>
      <c r="C82" s="86" t="s">
        <v>1604</v>
      </c>
      <c r="D82" s="106">
        <f t="shared" si="4"/>
        <v>0</v>
      </c>
      <c r="E82" s="102">
        <f t="shared" si="5"/>
        <v>0</v>
      </c>
      <c r="F82" s="107"/>
    </row>
    <row r="83" s="90" customFormat="1" ht="24" customHeight="1" spans="1:6">
      <c r="A83" s="90">
        <f t="shared" si="3"/>
        <v>5</v>
      </c>
      <c r="B83" s="105" t="s">
        <v>1605</v>
      </c>
      <c r="C83" s="86" t="s">
        <v>1606</v>
      </c>
      <c r="D83" s="106">
        <f t="shared" si="4"/>
        <v>6432</v>
      </c>
      <c r="E83" s="102">
        <f t="shared" si="5"/>
        <v>6432</v>
      </c>
      <c r="F83" s="107">
        <v>64320000</v>
      </c>
    </row>
    <row r="84" s="90" customFormat="1" ht="24" customHeight="1" spans="1:6">
      <c r="A84" s="90">
        <f t="shared" si="3"/>
        <v>5</v>
      </c>
      <c r="B84" s="105" t="s">
        <v>1607</v>
      </c>
      <c r="C84" s="86" t="s">
        <v>1608</v>
      </c>
      <c r="D84" s="106">
        <f t="shared" si="4"/>
        <v>10250</v>
      </c>
      <c r="E84" s="102">
        <f t="shared" si="5"/>
        <v>10250</v>
      </c>
      <c r="F84" s="107">
        <v>102500000</v>
      </c>
    </row>
    <row r="85" spans="6:6">
      <c r="F85" s="93">
        <v>3230840079.28</v>
      </c>
    </row>
    <row r="86" ht="18" customHeight="1"/>
    <row r="87" ht="16.5" customHeight="1"/>
  </sheetData>
  <autoFilter xmlns:etc="http://www.wps.cn/officeDocument/2017/etCustomData" ref="A4:D84" etc:filterBottomFollowUsedRange="0">
    <filterColumn colId="3">
      <filters>
        <filter val="1.50"/>
        <filter val="1,500.00"/>
        <filter val="161,275.81"/>
        <filter val="15.95"/>
        <filter val="50,764.75"/>
        <filter val="1,014.86"/>
        <filter val="19,051.46"/>
        <filter val="9,679.46"/>
        <filter val="412.18"/>
        <filter val="10,250.00"/>
        <filter val="17,811.10"/>
        <filter val="7,368.91"/>
        <filter val="2,426.63"/>
        <filter val="3,923.00"/>
        <filter val="24,388.92"/>
        <filter val="59.38"/>
        <filter val="2,374.78"/>
        <filter val="41,085.29"/>
        <filter val="10.00"/>
        <filter val="38.00"/>
        <filter val="46.00"/>
        <filter val="200.00"/>
        <filter val="543.00"/>
        <filter val="2,000.00"/>
        <filter val="10,137.20"/>
        <filter val="6,432.00"/>
        <filter val="16,682.00"/>
        <filter val="296.81"/>
        <filter val="549.01"/>
        <filter val="32,297.43"/>
        <filter val="5,013.94"/>
        <filter val="22,943.84"/>
        <filter val="3.45"/>
        <filter val="17.85"/>
        <filter val="302.47"/>
        <filter val="2,571.87"/>
        <filter val="118.88"/>
        <filter val="858.08"/>
      </filters>
    </filterColumn>
    <extLst/>
  </autoFilter>
  <mergeCells count="2">
    <mergeCell ref="B2:D2"/>
    <mergeCell ref="B5:C5"/>
  </mergeCells>
  <printOptions horizontalCentered="1"/>
  <pageMargins left="0.751388888888889" right="0.751388888888889" top="1" bottom="1.25972222222222" header="0.5" footer="1.02361111111111"/>
  <pageSetup paperSize="9" orientation="portrait" horizontalDpi="600" verticalDpi="600"/>
  <headerFooter alignWithMargins="0" scaleWithDoc="0">
    <evenFooter>&amp;L&amp;"方正仿宋简体"&amp;15— &amp;"Times New Roman"28 &amp;"方正仿宋简体"—</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92D050"/>
  </sheetPr>
  <dimension ref="A1:D10"/>
  <sheetViews>
    <sheetView view="pageBreakPreview" zoomScaleNormal="100" workbookViewId="0">
      <selection activeCell="A7" sqref="A7"/>
    </sheetView>
  </sheetViews>
  <sheetFormatPr defaultColWidth="8.87962962962963" defaultRowHeight="14.4" outlineLevelCol="3"/>
  <cols>
    <col min="1" max="1" width="60.9722222222222" customWidth="1"/>
    <col min="2" max="2" width="29.6759259259259" customWidth="1"/>
  </cols>
  <sheetData>
    <row r="1" s="42" customFormat="1" ht="33" customHeight="1" spans="1:1">
      <c r="A1" s="78" t="s">
        <v>1609</v>
      </c>
    </row>
    <row r="2" ht="36" customHeight="1" spans="1:4">
      <c r="A2" s="4" t="s">
        <v>1610</v>
      </c>
      <c r="B2" s="5"/>
      <c r="C2" s="79"/>
      <c r="D2" s="79"/>
    </row>
    <row r="3" s="77" customFormat="1" ht="30" customHeight="1" spans="2:2">
      <c r="B3" s="80" t="s">
        <v>2</v>
      </c>
    </row>
    <row r="4" ht="25" customHeight="1" spans="1:2">
      <c r="A4" s="81" t="s">
        <v>3</v>
      </c>
      <c r="B4" s="82" t="s">
        <v>4</v>
      </c>
    </row>
    <row r="5" ht="25" customHeight="1" spans="1:4">
      <c r="A5" s="83" t="s">
        <v>1611</v>
      </c>
      <c r="B5" s="84">
        <f>B6+B7+B10</f>
        <v>343.75</v>
      </c>
      <c r="D5" s="85"/>
    </row>
    <row r="6" ht="25" customHeight="1" spans="1:4">
      <c r="A6" s="86" t="s">
        <v>1612</v>
      </c>
      <c r="B6" s="87">
        <f>'4、一般公共预算支出表（按政府预算经济分类款级科目）'!D18</f>
        <v>38</v>
      </c>
      <c r="D6" s="85"/>
    </row>
    <row r="7" ht="25" customHeight="1" spans="1:4">
      <c r="A7" s="86" t="s">
        <v>1613</v>
      </c>
      <c r="B7" s="87">
        <f>B8+B9</f>
        <v>282</v>
      </c>
      <c r="D7" s="85"/>
    </row>
    <row r="8" ht="25" customHeight="1" spans="1:4">
      <c r="A8" s="86" t="s">
        <v>1614</v>
      </c>
      <c r="B8" s="87">
        <v>46</v>
      </c>
      <c r="D8" s="85"/>
    </row>
    <row r="9" ht="25" customHeight="1" spans="1:4">
      <c r="A9" s="86" t="s">
        <v>1615</v>
      </c>
      <c r="B9" s="87">
        <v>236</v>
      </c>
      <c r="D9" s="85"/>
    </row>
    <row r="10" ht="25" customHeight="1" spans="1:4">
      <c r="A10" s="88" t="s">
        <v>1616</v>
      </c>
      <c r="B10" s="87">
        <v>23.75</v>
      </c>
      <c r="D10" s="85"/>
    </row>
  </sheetData>
  <mergeCells count="1">
    <mergeCell ref="A2:B2"/>
  </mergeCells>
  <printOptions horizontalCentered="1"/>
  <pageMargins left="0.554861111111111" right="0.554861111111111" top="1" bottom="1" header="0.5" footer="1.02361111111111"/>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E29"/>
  <sheetViews>
    <sheetView showZeros="0" view="pageBreakPreview" zoomScale="80" zoomScaleNormal="100" workbookViewId="0">
      <selection activeCell="A5" sqref="A5"/>
    </sheetView>
  </sheetViews>
  <sheetFormatPr defaultColWidth="8.2037037037037" defaultRowHeight="15.6" outlineLevelCol="4"/>
  <cols>
    <col min="1" max="1" width="40.4166666666667" style="60" customWidth="1"/>
    <col min="2" max="2" width="40.5" style="61" customWidth="1"/>
    <col min="3" max="16384" width="8.2037037037037" style="62"/>
  </cols>
  <sheetData>
    <row r="1" ht="33" customHeight="1" spans="1:1">
      <c r="A1" s="3" t="s">
        <v>1617</v>
      </c>
    </row>
    <row r="2" ht="36" customHeight="1" spans="1:2">
      <c r="A2" s="4" t="s">
        <v>1618</v>
      </c>
      <c r="B2" s="5"/>
    </row>
    <row r="3" s="59" customFormat="1" ht="30" customHeight="1" spans="1:2">
      <c r="A3" s="63"/>
      <c r="B3" s="6" t="s">
        <v>2</v>
      </c>
    </row>
    <row r="4" ht="25" customHeight="1" spans="1:2">
      <c r="A4" s="64" t="s">
        <v>1619</v>
      </c>
      <c r="B4" s="65" t="s">
        <v>4</v>
      </c>
    </row>
    <row r="5" ht="25" customHeight="1" spans="1:2">
      <c r="A5" s="66" t="s">
        <v>1620</v>
      </c>
      <c r="B5" s="67">
        <f>B6+B7</f>
        <v>64855</v>
      </c>
    </row>
    <row r="6" ht="25" customHeight="1" spans="1:2">
      <c r="A6" s="68" t="s">
        <v>1621</v>
      </c>
      <c r="B6" s="69">
        <v>60855</v>
      </c>
    </row>
    <row r="7" ht="25" customHeight="1" spans="1:2">
      <c r="A7" s="68" t="s">
        <v>1622</v>
      </c>
      <c r="B7" s="69">
        <f>3600+400</f>
        <v>4000</v>
      </c>
    </row>
    <row r="8" ht="28.05" hidden="1" customHeight="1" spans="1:2">
      <c r="A8" s="68" t="s">
        <v>1623</v>
      </c>
      <c r="B8" s="69">
        <v>0</v>
      </c>
    </row>
    <row r="9" ht="28.05" hidden="1" customHeight="1" spans="1:2">
      <c r="A9" s="68" t="s">
        <v>1624</v>
      </c>
      <c r="B9" s="69">
        <v>0</v>
      </c>
    </row>
    <row r="10" ht="25" customHeight="1" spans="1:2">
      <c r="A10" s="66" t="s">
        <v>1625</v>
      </c>
      <c r="B10" s="67">
        <v>80</v>
      </c>
    </row>
    <row r="11" ht="28.05" hidden="1" customHeight="1" spans="1:2">
      <c r="A11" s="70" t="s">
        <v>1626</v>
      </c>
      <c r="B11" s="67">
        <v>0</v>
      </c>
    </row>
    <row r="12" ht="28.05" hidden="1" customHeight="1" spans="1:2">
      <c r="A12" s="68" t="s">
        <v>1627</v>
      </c>
      <c r="B12" s="67">
        <v>0</v>
      </c>
    </row>
    <row r="13" ht="25" customHeight="1" spans="1:2">
      <c r="A13" s="68" t="s">
        <v>1628</v>
      </c>
      <c r="B13" s="69">
        <v>80</v>
      </c>
    </row>
    <row r="14" ht="25" customHeight="1" spans="1:2">
      <c r="A14" s="71" t="s">
        <v>1629</v>
      </c>
      <c r="B14" s="69">
        <v>25</v>
      </c>
    </row>
    <row r="15" ht="25" customHeight="1" spans="1:2">
      <c r="A15" s="71" t="s">
        <v>1630</v>
      </c>
      <c r="B15" s="69">
        <v>55</v>
      </c>
    </row>
    <row r="16" ht="28.05" hidden="1" customHeight="1" spans="1:2">
      <c r="A16" s="11" t="s">
        <v>1631</v>
      </c>
      <c r="B16" s="67">
        <v>0</v>
      </c>
    </row>
    <row r="17" ht="25" customHeight="1" spans="1:2">
      <c r="A17" s="72" t="s">
        <v>1632</v>
      </c>
      <c r="B17" s="67">
        <f>B5+B10</f>
        <v>64935</v>
      </c>
    </row>
    <row r="18" ht="28.05" hidden="1" customHeight="1" spans="1:2">
      <c r="A18" s="71" t="s">
        <v>1633</v>
      </c>
      <c r="B18" s="69">
        <v>0</v>
      </c>
    </row>
    <row r="19" ht="27" customHeight="1" spans="1:2">
      <c r="A19" s="66" t="s">
        <v>1634</v>
      </c>
      <c r="B19" s="67">
        <v>8504.4</v>
      </c>
    </row>
    <row r="20" ht="22" customHeight="1" spans="1:2">
      <c r="A20" s="66" t="s">
        <v>1635</v>
      </c>
      <c r="B20" s="67">
        <v>0</v>
      </c>
    </row>
    <row r="21" ht="25" customHeight="1" spans="1:2">
      <c r="A21" s="73" t="s">
        <v>25</v>
      </c>
      <c r="B21" s="67">
        <f>B17+B19</f>
        <v>73439.4</v>
      </c>
    </row>
    <row r="22" ht="23" customHeight="1" spans="1:2">
      <c r="A22" s="74"/>
      <c r="B22" s="74"/>
    </row>
    <row r="24" spans="2:2">
      <c r="B24" s="75"/>
    </row>
    <row r="25" spans="2:2">
      <c r="B25" s="75"/>
    </row>
    <row r="29" spans="5:5">
      <c r="E29" s="76"/>
    </row>
  </sheetData>
  <protectedRanges>
    <protectedRange sqref="A11:A12 A14" name="区域1_6"/>
  </protectedRanges>
  <autoFilter xmlns:etc="http://www.wps.cn/officeDocument/2017/etCustomData" ref="A4:B21" etc:filterBottomFollowUsedRange="0">
    <extLst/>
  </autoFilter>
  <mergeCells count="2">
    <mergeCell ref="A2:B2"/>
    <mergeCell ref="A22:B22"/>
  </mergeCells>
  <printOptions horizontalCentered="1"/>
  <pageMargins left="0.751388888888889" right="0.751388888888889" top="1" bottom="1" header="0.5" footer="1.02361111111111"/>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
    <tabColor rgb="FF92D050"/>
  </sheetPr>
  <dimension ref="A1:H27"/>
  <sheetViews>
    <sheetView view="pageBreakPreview" zoomScaleNormal="100" workbookViewId="0">
      <selection activeCell="E24" sqref="E24"/>
    </sheetView>
  </sheetViews>
  <sheetFormatPr defaultColWidth="8.7037037037037" defaultRowHeight="14.4" outlineLevelCol="7"/>
  <cols>
    <col min="1" max="1" width="55" customWidth="1"/>
    <col min="2" max="2" width="33" customWidth="1"/>
  </cols>
  <sheetData>
    <row r="1" s="42" customFormat="1" ht="33" customHeight="1" spans="1:2">
      <c r="A1" s="44" t="s">
        <v>1636</v>
      </c>
      <c r="B1" s="45"/>
    </row>
    <row r="2" ht="36" customHeight="1" spans="1:8">
      <c r="A2" s="4" t="s">
        <v>1637</v>
      </c>
      <c r="B2" s="5"/>
      <c r="C2" s="46"/>
      <c r="D2" s="47"/>
      <c r="E2" s="46"/>
      <c r="F2" s="47"/>
      <c r="G2" s="46"/>
      <c r="H2" s="47"/>
    </row>
    <row r="3" ht="30" customHeight="1" spans="2:2">
      <c r="B3" s="6" t="s">
        <v>2</v>
      </c>
    </row>
    <row r="4" ht="25" customHeight="1" spans="1:2">
      <c r="A4" s="7" t="s">
        <v>1638</v>
      </c>
      <c r="B4" s="7" t="s">
        <v>4</v>
      </c>
    </row>
    <row r="5" ht="25" customHeight="1" spans="1:2">
      <c r="A5" s="48" t="s">
        <v>1639</v>
      </c>
      <c r="B5" s="49">
        <f>B6+B8+B14+B22+B23</f>
        <v>3680</v>
      </c>
    </row>
    <row r="6" ht="28" hidden="1" customHeight="1" spans="1:2">
      <c r="A6" s="50" t="s">
        <v>1640</v>
      </c>
      <c r="B6" s="51">
        <f>B7</f>
        <v>0</v>
      </c>
    </row>
    <row r="7" ht="28" hidden="1" customHeight="1" spans="1:2">
      <c r="A7" s="50" t="s">
        <v>1641</v>
      </c>
      <c r="B7" s="51">
        <v>0</v>
      </c>
    </row>
    <row r="8" ht="25" customHeight="1" spans="1:2">
      <c r="A8" s="52" t="s">
        <v>1642</v>
      </c>
      <c r="B8" s="53">
        <f>SUM(B9:B13)</f>
        <v>3600</v>
      </c>
    </row>
    <row r="9" ht="25" customHeight="1" spans="1:2">
      <c r="A9" s="54" t="s">
        <v>1643</v>
      </c>
      <c r="B9" s="53">
        <v>0</v>
      </c>
    </row>
    <row r="10" ht="28" hidden="1" customHeight="1" spans="1:2">
      <c r="A10" s="50" t="s">
        <v>1644</v>
      </c>
      <c r="B10" s="51">
        <v>0</v>
      </c>
    </row>
    <row r="11" ht="28" hidden="1" customHeight="1" spans="1:2">
      <c r="A11" s="50" t="s">
        <v>1645</v>
      </c>
      <c r="B11" s="51">
        <v>0</v>
      </c>
    </row>
    <row r="12" ht="25" customHeight="1" spans="1:2">
      <c r="A12" s="54" t="s">
        <v>1646</v>
      </c>
      <c r="B12" s="53">
        <v>3600</v>
      </c>
    </row>
    <row r="13" ht="34.8" hidden="1" spans="1:2">
      <c r="A13" s="50" t="s">
        <v>1647</v>
      </c>
      <c r="B13" s="51">
        <v>0</v>
      </c>
    </row>
    <row r="14" ht="25" customHeight="1" spans="1:2">
      <c r="A14" s="52" t="s">
        <v>1648</v>
      </c>
      <c r="B14" s="53">
        <f>B15+B16</f>
        <v>80</v>
      </c>
    </row>
    <row r="15" ht="28" hidden="1" customHeight="1" spans="1:2">
      <c r="A15" s="50" t="s">
        <v>1271</v>
      </c>
      <c r="B15" s="51">
        <v>0</v>
      </c>
    </row>
    <row r="16" ht="25" customHeight="1" spans="1:2">
      <c r="A16" s="55" t="s">
        <v>1649</v>
      </c>
      <c r="B16" s="53">
        <f>SUM(B17:B20)</f>
        <v>80</v>
      </c>
    </row>
    <row r="17" ht="25" customHeight="1" spans="1:2">
      <c r="A17" s="54" t="s">
        <v>1650</v>
      </c>
      <c r="B17" s="53">
        <f>'8、政府性基金支出（按功能分类项级科目）'!D198</f>
        <v>80</v>
      </c>
    </row>
    <row r="18" ht="28" hidden="1" customHeight="1" spans="1:2">
      <c r="A18" s="50" t="s">
        <v>1651</v>
      </c>
      <c r="B18" s="51">
        <v>0</v>
      </c>
    </row>
    <row r="19" ht="28" hidden="1" customHeight="1" spans="1:2">
      <c r="A19" s="50" t="s">
        <v>1652</v>
      </c>
      <c r="B19" s="51">
        <v>0</v>
      </c>
    </row>
    <row r="20" ht="28" hidden="1" customHeight="1" spans="1:2">
      <c r="A20" s="50" t="s">
        <v>1653</v>
      </c>
      <c r="B20" s="51">
        <v>0</v>
      </c>
    </row>
    <row r="21" ht="28" hidden="1" customHeight="1" spans="1:2">
      <c r="A21" s="50" t="s">
        <v>1654</v>
      </c>
      <c r="B21" s="51">
        <v>0</v>
      </c>
    </row>
    <row r="22" ht="28" hidden="1" customHeight="1" spans="1:2">
      <c r="A22" s="50" t="s">
        <v>1655</v>
      </c>
      <c r="B22" s="51">
        <v>0</v>
      </c>
    </row>
    <row r="23" ht="28" hidden="1" customHeight="1" spans="1:2">
      <c r="A23" s="50" t="s">
        <v>1656</v>
      </c>
      <c r="B23" s="51">
        <v>0</v>
      </c>
    </row>
    <row r="24" s="43" customFormat="1" ht="25" customHeight="1" spans="1:2">
      <c r="A24" s="48" t="s">
        <v>53</v>
      </c>
      <c r="B24" s="49">
        <f>'8、政府性基金支出（按功能分类项级科目）'!D209</f>
        <v>13534.4</v>
      </c>
    </row>
    <row r="25" s="43" customFormat="1" ht="25" customHeight="1" spans="1:2">
      <c r="A25" s="48" t="s">
        <v>1657</v>
      </c>
      <c r="B25" s="49">
        <f>B27-B24-B5</f>
        <v>56225</v>
      </c>
    </row>
    <row r="26" ht="28" hidden="1" customHeight="1" spans="1:2">
      <c r="A26" s="56" t="s">
        <v>1658</v>
      </c>
      <c r="B26" s="57">
        <f>B27-B5-B24-B25</f>
        <v>0</v>
      </c>
    </row>
    <row r="27" ht="25" customHeight="1" spans="1:2">
      <c r="A27" s="58" t="s">
        <v>55</v>
      </c>
      <c r="B27" s="49">
        <f>'6、政府性基金收入'!B21</f>
        <v>73439.4</v>
      </c>
    </row>
  </sheetData>
  <protectedRanges>
    <protectedRange sqref="A11:A12 A15" name="区域1_6"/>
  </protectedRanges>
  <autoFilter xmlns:etc="http://www.wps.cn/officeDocument/2017/etCustomData" ref="A4:H27" etc:filterBottomFollowUsedRange="0">
    <filterColumn colId="1">
      <filters>
        <filter val="200.00"/>
        <filter val="2,550.00"/>
        <filter val="3,600.00"/>
        <filter val="66,141.21"/>
        <filter val="69,741.21"/>
        <filter val="69,941.21"/>
        <filter val="55,201.95"/>
        <filter val="127,693.16"/>
      </filters>
    </filterColumn>
    <extLst/>
  </autoFilter>
  <mergeCells count="5">
    <mergeCell ref="A1:B1"/>
    <mergeCell ref="A2:B2"/>
    <mergeCell ref="C2:D2"/>
    <mergeCell ref="E2:F2"/>
    <mergeCell ref="G2:H2"/>
  </mergeCells>
  <pageMargins left="0.751388888888889" right="0.751388888888889" top="1" bottom="1" header="0.5" footer="1.02361111111111"/>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6">
    <tabColor rgb="FF92D050"/>
  </sheetPr>
  <dimension ref="A1:E292"/>
  <sheetViews>
    <sheetView showZeros="0" view="pageBreakPreview" zoomScale="90" zoomScaleNormal="100" topLeftCell="B1" workbookViewId="0">
      <selection activeCell="G198" sqref="G198"/>
    </sheetView>
  </sheetViews>
  <sheetFormatPr defaultColWidth="8.77777777777778" defaultRowHeight="15.6" outlineLevelCol="4"/>
  <cols>
    <col min="1" max="1" width="8.77777777777778" style="17" hidden="1" customWidth="1"/>
    <col min="2" max="2" width="15.7777777777778" style="17" customWidth="1"/>
    <col min="3" max="3" width="51.6666666666667" style="17" customWidth="1"/>
    <col min="4" max="4" width="19.0277777777778" style="20" customWidth="1"/>
    <col min="5" max="16384" width="8.77777777777778" style="17"/>
  </cols>
  <sheetData>
    <row r="1" s="16" customFormat="1" ht="33" customHeight="1" spans="2:4">
      <c r="B1" s="21" t="s">
        <v>1659</v>
      </c>
      <c r="C1" s="22"/>
      <c r="D1" s="22"/>
    </row>
    <row r="2" s="17" customFormat="1" ht="62" customHeight="1" spans="2:4">
      <c r="B2" s="4" t="s">
        <v>1660</v>
      </c>
      <c r="C2" s="5"/>
      <c r="D2" s="5"/>
    </row>
    <row r="3" s="17" customFormat="1" ht="30" customHeight="1" spans="2:4">
      <c r="B3" s="23"/>
      <c r="C3" s="23"/>
      <c r="D3" s="24" t="s">
        <v>2</v>
      </c>
    </row>
    <row r="4" s="17" customFormat="1" ht="25" customHeight="1" spans="2:4">
      <c r="B4" s="25" t="s">
        <v>60</v>
      </c>
      <c r="C4" s="25" t="s">
        <v>61</v>
      </c>
      <c r="D4" s="26" t="s">
        <v>4</v>
      </c>
    </row>
    <row r="5" s="18" customFormat="1" ht="25" customHeight="1" spans="2:4">
      <c r="B5" s="27" t="s">
        <v>1661</v>
      </c>
      <c r="C5" s="28" t="s">
        <v>55</v>
      </c>
      <c r="D5" s="29">
        <f>D6+D14+D29+D41+D52+D97+D121+D173+D178+D182+D208+D234+D253+D272</f>
        <v>17214.4</v>
      </c>
    </row>
    <row r="6" s="19" customFormat="1" ht="28.05" hidden="1" customHeight="1" spans="1:4">
      <c r="A6" s="19">
        <f>LEN(B6)</f>
        <v>3</v>
      </c>
      <c r="B6" s="30">
        <v>206</v>
      </c>
      <c r="C6" s="31" t="s">
        <v>341</v>
      </c>
      <c r="D6" s="32">
        <v>0</v>
      </c>
    </row>
    <row r="7" s="19" customFormat="1" ht="28.05" hidden="1" customHeight="1" spans="1:4">
      <c r="A7" s="19">
        <f t="shared" ref="A7:A70" si="0">LEN(B7)</f>
        <v>5</v>
      </c>
      <c r="B7" s="30">
        <v>20610</v>
      </c>
      <c r="C7" s="31" t="s">
        <v>385</v>
      </c>
      <c r="D7" s="32">
        <v>0</v>
      </c>
    </row>
    <row r="8" s="19" customFormat="1" ht="28.05" hidden="1" customHeight="1" spans="1:4">
      <c r="A8" s="19">
        <f t="shared" si="0"/>
        <v>7</v>
      </c>
      <c r="B8" s="30">
        <v>2061001</v>
      </c>
      <c r="C8" s="31" t="s">
        <v>386</v>
      </c>
      <c r="D8" s="32">
        <v>0</v>
      </c>
    </row>
    <row r="9" s="19" customFormat="1" ht="28.05" hidden="1" customHeight="1" spans="1:4">
      <c r="A9" s="19">
        <f t="shared" si="0"/>
        <v>7</v>
      </c>
      <c r="B9" s="30">
        <v>2061002</v>
      </c>
      <c r="C9" s="31" t="s">
        <v>387</v>
      </c>
      <c r="D9" s="32">
        <v>0</v>
      </c>
    </row>
    <row r="10" s="19" customFormat="1" ht="28.05" hidden="1" customHeight="1" spans="1:4">
      <c r="A10" s="19">
        <f t="shared" si="0"/>
        <v>7</v>
      </c>
      <c r="B10" s="30">
        <v>2061003</v>
      </c>
      <c r="C10" s="31" t="s">
        <v>388</v>
      </c>
      <c r="D10" s="32">
        <v>0</v>
      </c>
    </row>
    <row r="11" s="19" customFormat="1" ht="28.05" hidden="1" customHeight="1" spans="1:4">
      <c r="A11" s="19">
        <f t="shared" si="0"/>
        <v>7</v>
      </c>
      <c r="B11" s="30">
        <v>2061004</v>
      </c>
      <c r="C11" s="31" t="s">
        <v>389</v>
      </c>
      <c r="D11" s="32">
        <v>0</v>
      </c>
    </row>
    <row r="12" s="19" customFormat="1" ht="28.05" hidden="1" customHeight="1" spans="1:4">
      <c r="A12" s="19">
        <f t="shared" si="0"/>
        <v>7</v>
      </c>
      <c r="B12" s="30">
        <v>2061005</v>
      </c>
      <c r="C12" s="31" t="s">
        <v>390</v>
      </c>
      <c r="D12" s="32">
        <v>0</v>
      </c>
    </row>
    <row r="13" s="19" customFormat="1" ht="28.05" hidden="1" customHeight="1" spans="1:4">
      <c r="A13" s="19">
        <f t="shared" si="0"/>
        <v>7</v>
      </c>
      <c r="B13" s="30">
        <v>2061099</v>
      </c>
      <c r="C13" s="31" t="s">
        <v>391</v>
      </c>
      <c r="D13" s="32">
        <v>0</v>
      </c>
    </row>
    <row r="14" s="19" customFormat="1" ht="28.05" hidden="1" customHeight="1" spans="1:4">
      <c r="A14" s="19">
        <f t="shared" si="0"/>
        <v>3</v>
      </c>
      <c r="B14" s="30">
        <v>207</v>
      </c>
      <c r="C14" s="31" t="s">
        <v>397</v>
      </c>
      <c r="D14" s="32">
        <v>0</v>
      </c>
    </row>
    <row r="15" s="19" customFormat="1" ht="28.05" hidden="1" customHeight="1" spans="1:4">
      <c r="A15" s="19">
        <f t="shared" si="0"/>
        <v>5</v>
      </c>
      <c r="B15" s="30">
        <v>20707</v>
      </c>
      <c r="C15" s="31" t="s">
        <v>430</v>
      </c>
      <c r="D15" s="32">
        <v>0</v>
      </c>
    </row>
    <row r="16" s="19" customFormat="1" ht="28.05" hidden="1" customHeight="1" spans="1:4">
      <c r="A16" s="19">
        <f t="shared" si="0"/>
        <v>7</v>
      </c>
      <c r="B16" s="30">
        <v>2070701</v>
      </c>
      <c r="C16" s="31" t="s">
        <v>431</v>
      </c>
      <c r="D16" s="32">
        <v>0</v>
      </c>
    </row>
    <row r="17" s="19" customFormat="1" ht="28.05" hidden="1" customHeight="1" spans="1:4">
      <c r="A17" s="19">
        <f t="shared" si="0"/>
        <v>7</v>
      </c>
      <c r="B17" s="30">
        <v>2070702</v>
      </c>
      <c r="C17" s="31" t="s">
        <v>432</v>
      </c>
      <c r="D17" s="32">
        <v>0</v>
      </c>
    </row>
    <row r="18" s="19" customFormat="1" ht="28.05" hidden="1" customHeight="1" spans="1:4">
      <c r="A18" s="19">
        <f t="shared" si="0"/>
        <v>7</v>
      </c>
      <c r="B18" s="30">
        <v>2070703</v>
      </c>
      <c r="C18" s="31" t="s">
        <v>433</v>
      </c>
      <c r="D18" s="32">
        <v>0</v>
      </c>
    </row>
    <row r="19" s="19" customFormat="1" ht="28.05" hidden="1" customHeight="1" spans="1:4">
      <c r="A19" s="19">
        <f t="shared" si="0"/>
        <v>7</v>
      </c>
      <c r="B19" s="30">
        <v>2070799</v>
      </c>
      <c r="C19" s="31" t="s">
        <v>435</v>
      </c>
      <c r="D19" s="32">
        <v>0</v>
      </c>
    </row>
    <row r="20" s="19" customFormat="1" ht="28.05" hidden="1" customHeight="1" spans="1:4">
      <c r="A20" s="19">
        <f t="shared" si="0"/>
        <v>5</v>
      </c>
      <c r="B20" s="30">
        <v>20709</v>
      </c>
      <c r="C20" s="31" t="s">
        <v>441</v>
      </c>
      <c r="D20" s="32">
        <v>0</v>
      </c>
    </row>
    <row r="21" s="19" customFormat="1" ht="28.05" hidden="1" customHeight="1" spans="1:4">
      <c r="A21" s="19">
        <f t="shared" si="0"/>
        <v>7</v>
      </c>
      <c r="B21" s="30">
        <v>2070901</v>
      </c>
      <c r="C21" s="31" t="s">
        <v>442</v>
      </c>
      <c r="D21" s="32">
        <v>0</v>
      </c>
    </row>
    <row r="22" s="19" customFormat="1" ht="28.05" hidden="1" customHeight="1" spans="1:4">
      <c r="A22" s="19">
        <f t="shared" si="0"/>
        <v>7</v>
      </c>
      <c r="B22" s="30">
        <v>2070902</v>
      </c>
      <c r="C22" s="31" t="s">
        <v>443</v>
      </c>
      <c r="D22" s="32">
        <v>0</v>
      </c>
    </row>
    <row r="23" s="19" customFormat="1" ht="28.05" hidden="1" customHeight="1" spans="1:4">
      <c r="A23" s="19">
        <f t="shared" si="0"/>
        <v>7</v>
      </c>
      <c r="B23" s="30">
        <v>2070903</v>
      </c>
      <c r="C23" s="31" t="s">
        <v>444</v>
      </c>
      <c r="D23" s="32">
        <v>0</v>
      </c>
    </row>
    <row r="24" s="19" customFormat="1" ht="28.05" hidden="1" customHeight="1" spans="1:4">
      <c r="A24" s="19">
        <f t="shared" si="0"/>
        <v>7</v>
      </c>
      <c r="B24" s="30">
        <v>2070904</v>
      </c>
      <c r="C24" s="31" t="s">
        <v>445</v>
      </c>
      <c r="D24" s="32">
        <v>0</v>
      </c>
    </row>
    <row r="25" s="19" customFormat="1" ht="28.05" hidden="1" customHeight="1" spans="1:4">
      <c r="A25" s="19">
        <f t="shared" si="0"/>
        <v>7</v>
      </c>
      <c r="B25" s="30">
        <v>2070905</v>
      </c>
      <c r="C25" s="31" t="s">
        <v>446</v>
      </c>
      <c r="D25" s="32">
        <v>0</v>
      </c>
    </row>
    <row r="26" s="19" customFormat="1" ht="28.05" hidden="1" customHeight="1" spans="1:4">
      <c r="A26" s="19">
        <f t="shared" si="0"/>
        <v>5</v>
      </c>
      <c r="B26" s="30">
        <v>20710</v>
      </c>
      <c r="C26" s="31" t="s">
        <v>447</v>
      </c>
      <c r="D26" s="32">
        <v>0</v>
      </c>
    </row>
    <row r="27" s="19" customFormat="1" ht="28.05" hidden="1" customHeight="1" spans="1:4">
      <c r="A27" s="19">
        <f t="shared" si="0"/>
        <v>7</v>
      </c>
      <c r="B27" s="30">
        <v>2071001</v>
      </c>
      <c r="C27" s="31" t="s">
        <v>448</v>
      </c>
      <c r="D27" s="32">
        <v>0</v>
      </c>
    </row>
    <row r="28" s="19" customFormat="1" ht="28.05" hidden="1" customHeight="1" spans="1:4">
      <c r="A28" s="19">
        <f t="shared" si="0"/>
        <v>7</v>
      </c>
      <c r="B28" s="30">
        <v>2071099</v>
      </c>
      <c r="C28" s="31" t="s">
        <v>449</v>
      </c>
      <c r="D28" s="32">
        <v>0</v>
      </c>
    </row>
    <row r="29" s="19" customFormat="1" ht="28.05" hidden="1" customHeight="1" spans="1:4">
      <c r="A29" s="19">
        <f t="shared" si="0"/>
        <v>3</v>
      </c>
      <c r="B29" s="30">
        <v>208</v>
      </c>
      <c r="C29" s="31" t="s">
        <v>456</v>
      </c>
      <c r="D29" s="32">
        <v>0</v>
      </c>
    </row>
    <row r="30" s="19" customFormat="1" ht="28.05" hidden="1" customHeight="1" spans="1:4">
      <c r="A30" s="19">
        <f t="shared" si="0"/>
        <v>5</v>
      </c>
      <c r="B30" s="30">
        <v>20822</v>
      </c>
      <c r="C30" s="31" t="s">
        <v>544</v>
      </c>
      <c r="D30" s="32">
        <v>0</v>
      </c>
    </row>
    <row r="31" s="19" customFormat="1" ht="28.05" hidden="1" customHeight="1" spans="1:4">
      <c r="A31" s="19">
        <f t="shared" si="0"/>
        <v>7</v>
      </c>
      <c r="B31" s="30">
        <v>2082201</v>
      </c>
      <c r="C31" s="31" t="s">
        <v>545</v>
      </c>
      <c r="D31" s="32">
        <v>0</v>
      </c>
    </row>
    <row r="32" s="19" customFormat="1" ht="28.05" hidden="1" customHeight="1" spans="1:4">
      <c r="A32" s="19">
        <f t="shared" si="0"/>
        <v>7</v>
      </c>
      <c r="B32" s="30">
        <v>2082202</v>
      </c>
      <c r="C32" s="31" t="s">
        <v>546</v>
      </c>
      <c r="D32" s="32">
        <v>0</v>
      </c>
    </row>
    <row r="33" s="19" customFormat="1" ht="28.05" hidden="1" customHeight="1" spans="1:4">
      <c r="A33" s="19">
        <f t="shared" si="0"/>
        <v>7</v>
      </c>
      <c r="B33" s="30">
        <v>2082299</v>
      </c>
      <c r="C33" s="31" t="s">
        <v>547</v>
      </c>
      <c r="D33" s="32">
        <v>0</v>
      </c>
    </row>
    <row r="34" s="19" customFormat="1" ht="28.05" hidden="1" customHeight="1" spans="1:4">
      <c r="A34" s="19">
        <f t="shared" si="0"/>
        <v>5</v>
      </c>
      <c r="B34" s="30">
        <v>20823</v>
      </c>
      <c r="C34" s="31" t="s">
        <v>548</v>
      </c>
      <c r="D34" s="32">
        <v>0</v>
      </c>
    </row>
    <row r="35" s="19" customFormat="1" ht="28.05" hidden="1" customHeight="1" spans="1:4">
      <c r="A35" s="19">
        <f t="shared" si="0"/>
        <v>7</v>
      </c>
      <c r="B35" s="30">
        <v>2082301</v>
      </c>
      <c r="C35" s="31" t="s">
        <v>545</v>
      </c>
      <c r="D35" s="32">
        <v>0</v>
      </c>
    </row>
    <row r="36" s="19" customFormat="1" ht="28.05" hidden="1" customHeight="1" spans="1:4">
      <c r="A36" s="19">
        <f t="shared" si="0"/>
        <v>7</v>
      </c>
      <c r="B36" s="30">
        <v>2082302</v>
      </c>
      <c r="C36" s="31" t="s">
        <v>546</v>
      </c>
      <c r="D36" s="32">
        <v>0</v>
      </c>
    </row>
    <row r="37" s="19" customFormat="1" ht="28.05" hidden="1" customHeight="1" spans="1:4">
      <c r="A37" s="19">
        <f t="shared" si="0"/>
        <v>7</v>
      </c>
      <c r="B37" s="30">
        <v>2082399</v>
      </c>
      <c r="C37" s="31" t="s">
        <v>549</v>
      </c>
      <c r="D37" s="32">
        <v>0</v>
      </c>
    </row>
    <row r="38" s="19" customFormat="1" ht="28.05" hidden="1" customHeight="1" spans="1:4">
      <c r="A38" s="19">
        <f t="shared" si="0"/>
        <v>5</v>
      </c>
      <c r="B38" s="30">
        <v>20829</v>
      </c>
      <c r="C38" s="31" t="s">
        <v>568</v>
      </c>
      <c r="D38" s="32">
        <v>0</v>
      </c>
    </row>
    <row r="39" s="19" customFormat="1" ht="28.05" hidden="1" customHeight="1" spans="1:4">
      <c r="A39" s="19">
        <f t="shared" si="0"/>
        <v>7</v>
      </c>
      <c r="B39" s="30">
        <v>2082901</v>
      </c>
      <c r="C39" s="31" t="s">
        <v>546</v>
      </c>
      <c r="D39" s="32">
        <v>0</v>
      </c>
    </row>
    <row r="40" s="19" customFormat="1" ht="28.05" hidden="1" customHeight="1" spans="1:4">
      <c r="A40" s="19">
        <f t="shared" si="0"/>
        <v>7</v>
      </c>
      <c r="B40" s="30">
        <v>2082999</v>
      </c>
      <c r="C40" s="31" t="s">
        <v>569</v>
      </c>
      <c r="D40" s="32">
        <v>0</v>
      </c>
    </row>
    <row r="41" s="19" customFormat="1" ht="28.05" hidden="1" customHeight="1" spans="1:4">
      <c r="A41" s="19">
        <f t="shared" si="0"/>
        <v>3</v>
      </c>
      <c r="B41" s="30">
        <v>211</v>
      </c>
      <c r="C41" s="31" t="s">
        <v>680</v>
      </c>
      <c r="D41" s="32">
        <v>0</v>
      </c>
    </row>
    <row r="42" s="19" customFormat="1" ht="28.05" hidden="1" customHeight="1" spans="1:4">
      <c r="A42" s="19">
        <f t="shared" si="0"/>
        <v>5</v>
      </c>
      <c r="B42" s="30">
        <v>21160</v>
      </c>
      <c r="C42" s="31" t="s">
        <v>747</v>
      </c>
      <c r="D42" s="32">
        <v>0</v>
      </c>
    </row>
    <row r="43" s="19" customFormat="1" ht="28.05" hidden="1" customHeight="1" spans="1:4">
      <c r="A43" s="19">
        <f t="shared" si="0"/>
        <v>7</v>
      </c>
      <c r="B43" s="30">
        <v>2116001</v>
      </c>
      <c r="C43" s="31" t="s">
        <v>748</v>
      </c>
      <c r="D43" s="32">
        <v>0</v>
      </c>
    </row>
    <row r="44" s="19" customFormat="1" ht="28.05" hidden="1" customHeight="1" spans="1:4">
      <c r="A44" s="19">
        <f t="shared" si="0"/>
        <v>7</v>
      </c>
      <c r="B44" s="30">
        <v>2116002</v>
      </c>
      <c r="C44" s="31" t="s">
        <v>749</v>
      </c>
      <c r="D44" s="32">
        <v>0</v>
      </c>
    </row>
    <row r="45" s="19" customFormat="1" ht="28.05" hidden="1" customHeight="1" spans="1:4">
      <c r="A45" s="19">
        <f t="shared" si="0"/>
        <v>7</v>
      </c>
      <c r="B45" s="30">
        <v>2116003</v>
      </c>
      <c r="C45" s="31" t="s">
        <v>750</v>
      </c>
      <c r="D45" s="32">
        <v>0</v>
      </c>
    </row>
    <row r="46" s="19" customFormat="1" ht="28.05" hidden="1" customHeight="1" spans="1:4">
      <c r="A46" s="19">
        <f t="shared" si="0"/>
        <v>7</v>
      </c>
      <c r="B46" s="30">
        <v>2116099</v>
      </c>
      <c r="C46" s="31" t="s">
        <v>751</v>
      </c>
      <c r="D46" s="32">
        <v>0</v>
      </c>
    </row>
    <row r="47" s="19" customFormat="1" ht="28.05" hidden="1" customHeight="1" spans="1:4">
      <c r="A47" s="19">
        <f t="shared" si="0"/>
        <v>5</v>
      </c>
      <c r="B47" s="30">
        <v>21161</v>
      </c>
      <c r="C47" s="31" t="s">
        <v>752</v>
      </c>
      <c r="D47" s="32">
        <v>0</v>
      </c>
    </row>
    <row r="48" s="19" customFormat="1" ht="28.05" hidden="1" customHeight="1" spans="1:4">
      <c r="A48" s="19">
        <f t="shared" si="0"/>
        <v>7</v>
      </c>
      <c r="B48" s="30">
        <v>2116101</v>
      </c>
      <c r="C48" s="31" t="s">
        <v>753</v>
      </c>
      <c r="D48" s="32">
        <v>0</v>
      </c>
    </row>
    <row r="49" s="19" customFormat="1" ht="28.05" hidden="1" customHeight="1" spans="1:4">
      <c r="A49" s="19">
        <f t="shared" si="0"/>
        <v>7</v>
      </c>
      <c r="B49" s="30">
        <v>2116102</v>
      </c>
      <c r="C49" s="31" t="s">
        <v>754</v>
      </c>
      <c r="D49" s="32">
        <v>0</v>
      </c>
    </row>
    <row r="50" s="19" customFormat="1" ht="28.05" hidden="1" customHeight="1" spans="1:4">
      <c r="A50" s="19">
        <f t="shared" si="0"/>
        <v>7</v>
      </c>
      <c r="B50" s="30">
        <v>2116103</v>
      </c>
      <c r="C50" s="31" t="s">
        <v>755</v>
      </c>
      <c r="D50" s="32">
        <v>0</v>
      </c>
    </row>
    <row r="51" s="19" customFormat="1" ht="28.05" hidden="1" customHeight="1" spans="1:4">
      <c r="A51" s="19">
        <f t="shared" si="0"/>
        <v>7</v>
      </c>
      <c r="B51" s="30">
        <v>2116104</v>
      </c>
      <c r="C51" s="31" t="s">
        <v>756</v>
      </c>
      <c r="D51" s="32">
        <v>0</v>
      </c>
    </row>
    <row r="52" s="18" customFormat="1" ht="25" customHeight="1" spans="1:5">
      <c r="A52" s="19">
        <f t="shared" si="0"/>
        <v>3</v>
      </c>
      <c r="B52" s="33">
        <v>212</v>
      </c>
      <c r="C52" s="34" t="s">
        <v>759</v>
      </c>
      <c r="D52" s="29">
        <f>D77</f>
        <v>3600</v>
      </c>
      <c r="E52" s="35"/>
    </row>
    <row r="53" s="17" customFormat="1" ht="25" hidden="1" customHeight="1" spans="1:4">
      <c r="A53" s="19">
        <f t="shared" si="0"/>
        <v>5</v>
      </c>
      <c r="B53" s="30">
        <v>21208</v>
      </c>
      <c r="C53" s="36" t="s">
        <v>777</v>
      </c>
      <c r="D53" s="32">
        <v>0</v>
      </c>
    </row>
    <row r="54" s="17" customFormat="1" ht="25" hidden="1" customHeight="1" spans="1:4">
      <c r="A54" s="19">
        <f t="shared" si="0"/>
        <v>7</v>
      </c>
      <c r="B54" s="30">
        <v>2120801</v>
      </c>
      <c r="C54" s="36" t="s">
        <v>778</v>
      </c>
      <c r="D54" s="32">
        <v>0</v>
      </c>
    </row>
    <row r="55" s="17" customFormat="1" ht="26.5" hidden="1" customHeight="1" spans="1:4">
      <c r="A55" s="19">
        <f t="shared" si="0"/>
        <v>7</v>
      </c>
      <c r="B55" s="30">
        <v>2120802</v>
      </c>
      <c r="C55" s="36" t="s">
        <v>779</v>
      </c>
      <c r="D55" s="32">
        <v>0</v>
      </c>
    </row>
    <row r="56" s="17" customFormat="1" ht="28.05" hidden="1" customHeight="1" spans="1:4">
      <c r="A56" s="19">
        <f t="shared" si="0"/>
        <v>7</v>
      </c>
      <c r="B56" s="30">
        <v>2120803</v>
      </c>
      <c r="C56" s="36" t="s">
        <v>780</v>
      </c>
      <c r="D56" s="32">
        <v>0</v>
      </c>
    </row>
    <row r="57" s="17" customFormat="1" ht="28.05" hidden="1" customHeight="1" spans="1:4">
      <c r="A57" s="19">
        <f t="shared" si="0"/>
        <v>7</v>
      </c>
      <c r="B57" s="30">
        <v>2120804</v>
      </c>
      <c r="C57" s="36" t="s">
        <v>781</v>
      </c>
      <c r="D57" s="32">
        <v>0</v>
      </c>
    </row>
    <row r="58" s="19" customFormat="1" ht="28.05" hidden="1" customHeight="1" spans="1:4">
      <c r="A58" s="19">
        <f t="shared" si="0"/>
        <v>7</v>
      </c>
      <c r="B58" s="30">
        <v>2120805</v>
      </c>
      <c r="C58" s="31" t="s">
        <v>782</v>
      </c>
      <c r="D58" s="32">
        <v>0</v>
      </c>
    </row>
    <row r="59" s="19" customFormat="1" ht="28.05" hidden="1" customHeight="1" spans="1:4">
      <c r="A59" s="19">
        <f t="shared" si="0"/>
        <v>7</v>
      </c>
      <c r="B59" s="30">
        <v>2120806</v>
      </c>
      <c r="C59" s="31" t="s">
        <v>783</v>
      </c>
      <c r="D59" s="32">
        <v>0</v>
      </c>
    </row>
    <row r="60" s="19" customFormat="1" ht="28.05" hidden="1" customHeight="1" spans="1:4">
      <c r="A60" s="19">
        <f t="shared" si="0"/>
        <v>7</v>
      </c>
      <c r="B60" s="30">
        <v>2120807</v>
      </c>
      <c r="C60" s="31" t="s">
        <v>784</v>
      </c>
      <c r="D60" s="32">
        <v>0</v>
      </c>
    </row>
    <row r="61" s="19" customFormat="1" ht="28.05" hidden="1" customHeight="1" spans="1:4">
      <c r="A61" s="19">
        <f t="shared" si="0"/>
        <v>7</v>
      </c>
      <c r="B61" s="30">
        <v>2120809</v>
      </c>
      <c r="C61" s="31" t="s">
        <v>785</v>
      </c>
      <c r="D61" s="32">
        <v>0</v>
      </c>
    </row>
    <row r="62" s="19" customFormat="1" ht="28.05" hidden="1" customHeight="1" spans="1:4">
      <c r="A62" s="19">
        <f t="shared" si="0"/>
        <v>7</v>
      </c>
      <c r="B62" s="30">
        <v>2120810</v>
      </c>
      <c r="C62" s="31" t="s">
        <v>786</v>
      </c>
      <c r="D62" s="32">
        <v>0</v>
      </c>
    </row>
    <row r="63" s="19" customFormat="1" ht="28.05" hidden="1" customHeight="1" spans="1:4">
      <c r="A63" s="19">
        <f t="shared" si="0"/>
        <v>7</v>
      </c>
      <c r="B63" s="30">
        <v>2120811</v>
      </c>
      <c r="C63" s="31" t="s">
        <v>787</v>
      </c>
      <c r="D63" s="32">
        <v>0</v>
      </c>
    </row>
    <row r="64" s="19" customFormat="1" ht="28.05" hidden="1" customHeight="1" spans="1:4">
      <c r="A64" s="19">
        <f t="shared" si="0"/>
        <v>7</v>
      </c>
      <c r="B64" s="30">
        <v>2120813</v>
      </c>
      <c r="C64" s="31" t="s">
        <v>788</v>
      </c>
      <c r="D64" s="32">
        <v>0</v>
      </c>
    </row>
    <row r="65" s="17" customFormat="1" hidden="1" spans="1:4">
      <c r="A65" s="19">
        <f t="shared" si="0"/>
        <v>7</v>
      </c>
      <c r="B65" s="30">
        <v>2120899</v>
      </c>
      <c r="C65" s="36" t="s">
        <v>792</v>
      </c>
      <c r="D65" s="32">
        <v>0</v>
      </c>
    </row>
    <row r="66" s="19" customFormat="1" ht="28.05" hidden="1" customHeight="1" spans="1:4">
      <c r="A66" s="19">
        <f t="shared" si="0"/>
        <v>5</v>
      </c>
      <c r="B66" s="30">
        <v>21210</v>
      </c>
      <c r="C66" s="31" t="s">
        <v>1662</v>
      </c>
      <c r="D66" s="32">
        <v>0</v>
      </c>
    </row>
    <row r="67" s="19" customFormat="1" ht="28.05" hidden="1" customHeight="1" spans="1:4">
      <c r="A67" s="19">
        <f t="shared" si="0"/>
        <v>7</v>
      </c>
      <c r="B67" s="30">
        <v>2121001</v>
      </c>
      <c r="C67" s="31" t="s">
        <v>778</v>
      </c>
      <c r="D67" s="32">
        <v>0</v>
      </c>
    </row>
    <row r="68" s="19" customFormat="1" ht="28.05" hidden="1" customHeight="1" spans="1:4">
      <c r="A68" s="19">
        <f t="shared" si="0"/>
        <v>7</v>
      </c>
      <c r="B68" s="30">
        <v>2121002</v>
      </c>
      <c r="C68" s="31" t="s">
        <v>779</v>
      </c>
      <c r="D68" s="32">
        <v>0</v>
      </c>
    </row>
    <row r="69" s="19" customFormat="1" ht="28.05" hidden="1" customHeight="1" spans="1:4">
      <c r="A69" s="19">
        <f t="shared" si="0"/>
        <v>7</v>
      </c>
      <c r="B69" s="30">
        <v>2121099</v>
      </c>
      <c r="C69" s="31" t="s">
        <v>794</v>
      </c>
      <c r="D69" s="32">
        <v>0</v>
      </c>
    </row>
    <row r="70" s="19" customFormat="1" ht="28.05" hidden="1" customHeight="1" spans="1:4">
      <c r="A70" s="19">
        <f t="shared" si="0"/>
        <v>5</v>
      </c>
      <c r="B70" s="30">
        <v>21211</v>
      </c>
      <c r="C70" s="31" t="s">
        <v>795</v>
      </c>
      <c r="D70" s="32">
        <v>0</v>
      </c>
    </row>
    <row r="71" s="19" customFormat="1" ht="28.05" hidden="1" customHeight="1" spans="1:4">
      <c r="A71" s="19">
        <f t="shared" ref="A71:A134" si="1">LEN(B71)</f>
        <v>5</v>
      </c>
      <c r="B71" s="30">
        <v>21213</v>
      </c>
      <c r="C71" s="31" t="s">
        <v>796</v>
      </c>
      <c r="D71" s="32">
        <v>0</v>
      </c>
    </row>
    <row r="72" s="19" customFormat="1" ht="28.05" hidden="1" customHeight="1" spans="1:4">
      <c r="A72" s="19">
        <f t="shared" si="1"/>
        <v>7</v>
      </c>
      <c r="B72" s="30">
        <v>2121301</v>
      </c>
      <c r="C72" s="31" t="s">
        <v>797</v>
      </c>
      <c r="D72" s="32">
        <v>0</v>
      </c>
    </row>
    <row r="73" s="19" customFormat="1" ht="28.05" hidden="1" customHeight="1" spans="1:4">
      <c r="A73" s="19">
        <f t="shared" si="1"/>
        <v>7</v>
      </c>
      <c r="B73" s="30">
        <v>2121302</v>
      </c>
      <c r="C73" s="31" t="s">
        <v>798</v>
      </c>
      <c r="D73" s="32">
        <v>0</v>
      </c>
    </row>
    <row r="74" s="19" customFormat="1" ht="28.05" hidden="1" customHeight="1" spans="1:4">
      <c r="A74" s="19">
        <f t="shared" si="1"/>
        <v>7</v>
      </c>
      <c r="B74" s="30">
        <v>2121303</v>
      </c>
      <c r="C74" s="31" t="s">
        <v>799</v>
      </c>
      <c r="D74" s="32">
        <v>0</v>
      </c>
    </row>
    <row r="75" s="19" customFormat="1" ht="28.05" hidden="1" customHeight="1" spans="1:4">
      <c r="A75" s="19">
        <f t="shared" si="1"/>
        <v>7</v>
      </c>
      <c r="B75" s="30">
        <v>2121304</v>
      </c>
      <c r="C75" s="31" t="s">
        <v>800</v>
      </c>
      <c r="D75" s="32">
        <v>0</v>
      </c>
    </row>
    <row r="76" s="19" customFormat="1" ht="28.05" hidden="1" customHeight="1" spans="1:4">
      <c r="A76" s="19">
        <f t="shared" si="1"/>
        <v>7</v>
      </c>
      <c r="B76" s="30">
        <v>2121399</v>
      </c>
      <c r="C76" s="31" t="s">
        <v>801</v>
      </c>
      <c r="D76" s="32">
        <v>0</v>
      </c>
    </row>
    <row r="77" s="17" customFormat="1" ht="25" customHeight="1" spans="1:4">
      <c r="A77" s="19">
        <f t="shared" si="1"/>
        <v>5</v>
      </c>
      <c r="B77" s="30">
        <v>21214</v>
      </c>
      <c r="C77" s="36" t="s">
        <v>802</v>
      </c>
      <c r="D77" s="32">
        <v>3600</v>
      </c>
    </row>
    <row r="78" s="17" customFormat="1" ht="25" customHeight="1" spans="1:4">
      <c r="A78" s="19">
        <f t="shared" si="1"/>
        <v>7</v>
      </c>
      <c r="B78" s="30">
        <v>2121401</v>
      </c>
      <c r="C78" s="36" t="s">
        <v>803</v>
      </c>
      <c r="D78" s="32">
        <v>3600</v>
      </c>
    </row>
    <row r="79" s="19" customFormat="1" ht="28.05" hidden="1" customHeight="1" spans="1:4">
      <c r="A79" s="19">
        <f t="shared" si="1"/>
        <v>7</v>
      </c>
      <c r="B79" s="30">
        <v>2121402</v>
      </c>
      <c r="C79" s="31" t="s">
        <v>804</v>
      </c>
      <c r="D79" s="32">
        <v>0</v>
      </c>
    </row>
    <row r="80" s="19" customFormat="1" ht="28.05" hidden="1" customHeight="1" spans="1:4">
      <c r="A80" s="19">
        <f t="shared" si="1"/>
        <v>7</v>
      </c>
      <c r="B80" s="30">
        <v>2121499</v>
      </c>
      <c r="C80" s="31" t="s">
        <v>805</v>
      </c>
      <c r="D80" s="32">
        <v>0</v>
      </c>
    </row>
    <row r="81" s="19" customFormat="1" ht="28.05" hidden="1" customHeight="1" spans="1:4">
      <c r="A81" s="19">
        <f t="shared" si="1"/>
        <v>5</v>
      </c>
      <c r="B81" s="30">
        <v>21215</v>
      </c>
      <c r="C81" s="31" t="s">
        <v>806</v>
      </c>
      <c r="D81" s="32">
        <v>0</v>
      </c>
    </row>
    <row r="82" s="19" customFormat="1" ht="28.05" hidden="1" customHeight="1" spans="1:4">
      <c r="A82" s="19">
        <f t="shared" si="1"/>
        <v>7</v>
      </c>
      <c r="B82" s="30">
        <v>2121501</v>
      </c>
      <c r="C82" s="31" t="s">
        <v>778</v>
      </c>
      <c r="D82" s="32">
        <v>0</v>
      </c>
    </row>
    <row r="83" s="19" customFormat="1" ht="28.05" hidden="1" customHeight="1" spans="1:4">
      <c r="A83" s="19">
        <f t="shared" si="1"/>
        <v>7</v>
      </c>
      <c r="B83" s="30">
        <v>2121502</v>
      </c>
      <c r="C83" s="31" t="s">
        <v>779</v>
      </c>
      <c r="D83" s="32">
        <v>0</v>
      </c>
    </row>
    <row r="84" s="19" customFormat="1" ht="28.05" hidden="1" customHeight="1" spans="1:4">
      <c r="A84" s="19">
        <f t="shared" si="1"/>
        <v>7</v>
      </c>
      <c r="B84" s="30">
        <v>2121599</v>
      </c>
      <c r="C84" s="31" t="s">
        <v>807</v>
      </c>
      <c r="D84" s="32">
        <v>0</v>
      </c>
    </row>
    <row r="85" s="19" customFormat="1" ht="28.05" hidden="1" customHeight="1" spans="1:4">
      <c r="A85" s="19">
        <f t="shared" si="1"/>
        <v>5</v>
      </c>
      <c r="B85" s="30">
        <v>21216</v>
      </c>
      <c r="C85" s="31" t="s">
        <v>808</v>
      </c>
      <c r="D85" s="32">
        <v>0</v>
      </c>
    </row>
    <row r="86" s="19" customFormat="1" ht="28.05" hidden="1" customHeight="1" spans="1:4">
      <c r="A86" s="19">
        <f t="shared" si="1"/>
        <v>7</v>
      </c>
      <c r="B86" s="30">
        <v>2121601</v>
      </c>
      <c r="C86" s="31" t="s">
        <v>778</v>
      </c>
      <c r="D86" s="32">
        <v>0</v>
      </c>
    </row>
    <row r="87" s="19" customFormat="1" ht="28.05" hidden="1" customHeight="1" spans="1:4">
      <c r="A87" s="19">
        <f t="shared" si="1"/>
        <v>7</v>
      </c>
      <c r="B87" s="30">
        <v>2121602</v>
      </c>
      <c r="C87" s="31" t="s">
        <v>779</v>
      </c>
      <c r="D87" s="32">
        <v>0</v>
      </c>
    </row>
    <row r="88" s="19" customFormat="1" ht="28.05" hidden="1" customHeight="1" spans="1:4">
      <c r="A88" s="19">
        <f t="shared" si="1"/>
        <v>5</v>
      </c>
      <c r="B88" s="30">
        <v>21217</v>
      </c>
      <c r="C88" s="31" t="s">
        <v>810</v>
      </c>
      <c r="D88" s="32">
        <v>0</v>
      </c>
    </row>
    <row r="89" s="19" customFormat="1" ht="28.05" hidden="1" customHeight="1" spans="1:4">
      <c r="A89" s="19">
        <f t="shared" si="1"/>
        <v>7</v>
      </c>
      <c r="B89" s="30">
        <v>2121701</v>
      </c>
      <c r="C89" s="31" t="s">
        <v>797</v>
      </c>
      <c r="D89" s="32">
        <v>0</v>
      </c>
    </row>
    <row r="90" s="19" customFormat="1" ht="28.05" hidden="1" customHeight="1" spans="1:4">
      <c r="A90" s="19">
        <f t="shared" si="1"/>
        <v>7</v>
      </c>
      <c r="B90" s="30">
        <v>2121702</v>
      </c>
      <c r="C90" s="31" t="s">
        <v>798</v>
      </c>
      <c r="D90" s="32">
        <v>0</v>
      </c>
    </row>
    <row r="91" s="19" customFormat="1" ht="28.05" hidden="1" customHeight="1" spans="1:4">
      <c r="A91" s="19">
        <f t="shared" si="1"/>
        <v>7</v>
      </c>
      <c r="B91" s="30">
        <v>2121703</v>
      </c>
      <c r="C91" s="31" t="s">
        <v>799</v>
      </c>
      <c r="D91" s="32">
        <v>0</v>
      </c>
    </row>
    <row r="92" s="19" customFormat="1" ht="28.05" hidden="1" customHeight="1" spans="1:4">
      <c r="A92" s="19">
        <f t="shared" si="1"/>
        <v>7</v>
      </c>
      <c r="B92" s="30">
        <v>2121704</v>
      </c>
      <c r="C92" s="31" t="s">
        <v>800</v>
      </c>
      <c r="D92" s="32">
        <v>0</v>
      </c>
    </row>
    <row r="93" s="19" customFormat="1" ht="28.05" hidden="1" customHeight="1" spans="1:4">
      <c r="A93" s="19">
        <f t="shared" si="1"/>
        <v>7</v>
      </c>
      <c r="B93" s="30">
        <v>2121799</v>
      </c>
      <c r="C93" s="31" t="s">
        <v>811</v>
      </c>
      <c r="D93" s="32">
        <v>0</v>
      </c>
    </row>
    <row r="94" s="19" customFormat="1" ht="31.2" hidden="1" spans="1:4">
      <c r="A94" s="19">
        <f t="shared" si="1"/>
        <v>5</v>
      </c>
      <c r="B94" s="30">
        <v>21219</v>
      </c>
      <c r="C94" s="36" t="s">
        <v>814</v>
      </c>
      <c r="D94" s="32">
        <v>0</v>
      </c>
    </row>
    <row r="95" s="19" customFormat="1" ht="28.05" hidden="1" customHeight="1" spans="1:4">
      <c r="A95" s="19">
        <f t="shared" si="1"/>
        <v>7</v>
      </c>
      <c r="B95" s="30">
        <v>2121904</v>
      </c>
      <c r="C95" s="36" t="s">
        <v>1663</v>
      </c>
      <c r="D95" s="32">
        <v>0</v>
      </c>
    </row>
    <row r="96" s="19" customFormat="1" ht="28.05" hidden="1" customHeight="1" spans="1:4">
      <c r="A96" s="19">
        <f t="shared" si="1"/>
        <v>7</v>
      </c>
      <c r="B96" s="30">
        <v>2121899</v>
      </c>
      <c r="C96" s="31" t="s">
        <v>813</v>
      </c>
      <c r="D96" s="32">
        <v>0</v>
      </c>
    </row>
    <row r="97" s="19" customFormat="1" ht="28.05" hidden="1" customHeight="1" spans="1:4">
      <c r="A97" s="19">
        <f t="shared" si="1"/>
        <v>3</v>
      </c>
      <c r="B97" s="30">
        <v>213</v>
      </c>
      <c r="C97" s="31" t="s">
        <v>818</v>
      </c>
      <c r="D97" s="32">
        <v>0</v>
      </c>
    </row>
    <row r="98" s="19" customFormat="1" ht="28.05" hidden="1" customHeight="1" spans="1:4">
      <c r="A98" s="19">
        <f t="shared" si="1"/>
        <v>5</v>
      </c>
      <c r="B98" s="30">
        <v>21366</v>
      </c>
      <c r="C98" s="31" t="s">
        <v>906</v>
      </c>
      <c r="D98" s="32">
        <v>0</v>
      </c>
    </row>
    <row r="99" s="19" customFormat="1" ht="28.05" hidden="1" customHeight="1" spans="1:4">
      <c r="A99" s="19">
        <f t="shared" si="1"/>
        <v>7</v>
      </c>
      <c r="B99" s="30">
        <v>2136601</v>
      </c>
      <c r="C99" s="31" t="s">
        <v>546</v>
      </c>
      <c r="D99" s="32">
        <v>0</v>
      </c>
    </row>
    <row r="100" s="19" customFormat="1" ht="28.05" hidden="1" customHeight="1" spans="1:4">
      <c r="A100" s="19">
        <f t="shared" si="1"/>
        <v>7</v>
      </c>
      <c r="B100" s="30">
        <v>2136602</v>
      </c>
      <c r="C100" s="31" t="s">
        <v>907</v>
      </c>
      <c r="D100" s="32">
        <v>0</v>
      </c>
    </row>
    <row r="101" s="19" customFormat="1" ht="28.05" hidden="1" customHeight="1" spans="1:4">
      <c r="A101" s="19">
        <f t="shared" si="1"/>
        <v>7</v>
      </c>
      <c r="B101" s="30">
        <v>2136603</v>
      </c>
      <c r="C101" s="31" t="s">
        <v>908</v>
      </c>
      <c r="D101" s="32">
        <v>0</v>
      </c>
    </row>
    <row r="102" s="19" customFormat="1" ht="28.05" hidden="1" customHeight="1" spans="1:4">
      <c r="A102" s="19">
        <f t="shared" si="1"/>
        <v>7</v>
      </c>
      <c r="B102" s="30">
        <v>2136699</v>
      </c>
      <c r="C102" s="31" t="s">
        <v>909</v>
      </c>
      <c r="D102" s="32">
        <v>0</v>
      </c>
    </row>
    <row r="103" s="19" customFormat="1" ht="28.05" hidden="1" customHeight="1" spans="1:4">
      <c r="A103" s="19">
        <f t="shared" si="1"/>
        <v>5</v>
      </c>
      <c r="B103" s="30">
        <v>21367</v>
      </c>
      <c r="C103" s="31" t="s">
        <v>910</v>
      </c>
      <c r="D103" s="32">
        <v>0</v>
      </c>
    </row>
    <row r="104" s="19" customFormat="1" ht="28.05" hidden="1" customHeight="1" spans="1:4">
      <c r="A104" s="19">
        <f t="shared" si="1"/>
        <v>7</v>
      </c>
      <c r="B104" s="30">
        <v>2136701</v>
      </c>
      <c r="C104" s="31" t="s">
        <v>546</v>
      </c>
      <c r="D104" s="32">
        <v>0</v>
      </c>
    </row>
    <row r="105" s="19" customFormat="1" ht="28.05" hidden="1" customHeight="1" spans="1:4">
      <c r="A105" s="19">
        <f t="shared" si="1"/>
        <v>7</v>
      </c>
      <c r="B105" s="30">
        <v>2136702</v>
      </c>
      <c r="C105" s="31" t="s">
        <v>907</v>
      </c>
      <c r="D105" s="32">
        <v>0</v>
      </c>
    </row>
    <row r="106" s="19" customFormat="1" ht="28.05" hidden="1" customHeight="1" spans="1:4">
      <c r="A106" s="19">
        <f t="shared" si="1"/>
        <v>7</v>
      </c>
      <c r="B106" s="30">
        <v>2136703</v>
      </c>
      <c r="C106" s="31" t="s">
        <v>911</v>
      </c>
      <c r="D106" s="32">
        <v>0</v>
      </c>
    </row>
    <row r="107" s="19" customFormat="1" ht="28.05" hidden="1" customHeight="1" spans="1:4">
      <c r="A107" s="19">
        <f t="shared" si="1"/>
        <v>7</v>
      </c>
      <c r="B107" s="30">
        <v>2136799</v>
      </c>
      <c r="C107" s="31" t="s">
        <v>912</v>
      </c>
      <c r="D107" s="32">
        <v>0</v>
      </c>
    </row>
    <row r="108" s="19" customFormat="1" ht="28.05" hidden="1" customHeight="1" spans="1:4">
      <c r="A108" s="19">
        <f t="shared" si="1"/>
        <v>5</v>
      </c>
      <c r="B108" s="30">
        <v>21369</v>
      </c>
      <c r="C108" s="31" t="s">
        <v>913</v>
      </c>
      <c r="D108" s="32">
        <v>0</v>
      </c>
    </row>
    <row r="109" s="19" customFormat="1" ht="28.05" hidden="1" customHeight="1" spans="1:4">
      <c r="A109" s="19">
        <f t="shared" si="1"/>
        <v>7</v>
      </c>
      <c r="B109" s="30">
        <v>2136901</v>
      </c>
      <c r="C109" s="31" t="s">
        <v>880</v>
      </c>
      <c r="D109" s="32">
        <v>0</v>
      </c>
    </row>
    <row r="110" s="19" customFormat="1" ht="28.05" hidden="1" customHeight="1" spans="1:4">
      <c r="A110" s="19">
        <f t="shared" si="1"/>
        <v>7</v>
      </c>
      <c r="B110" s="30">
        <v>2136902</v>
      </c>
      <c r="C110" s="31" t="s">
        <v>920</v>
      </c>
      <c r="D110" s="32">
        <v>0</v>
      </c>
    </row>
    <row r="111" s="19" customFormat="1" ht="28.05" hidden="1" customHeight="1" spans="1:4">
      <c r="A111" s="19">
        <f t="shared" si="1"/>
        <v>7</v>
      </c>
      <c r="B111" s="30">
        <v>2136903</v>
      </c>
      <c r="C111" s="31" t="s">
        <v>915</v>
      </c>
      <c r="D111" s="32">
        <v>0</v>
      </c>
    </row>
    <row r="112" s="19" customFormat="1" ht="28.05" hidden="1" customHeight="1" spans="1:4">
      <c r="A112" s="19">
        <f t="shared" si="1"/>
        <v>7</v>
      </c>
      <c r="B112" s="30">
        <v>2136999</v>
      </c>
      <c r="C112" s="31" t="s">
        <v>916</v>
      </c>
      <c r="D112" s="32">
        <v>0</v>
      </c>
    </row>
    <row r="113" s="19" customFormat="1" ht="28.05" hidden="1" customHeight="1" spans="1:4">
      <c r="A113" s="19">
        <f t="shared" si="1"/>
        <v>5</v>
      </c>
      <c r="B113" s="30">
        <v>21370</v>
      </c>
      <c r="C113" s="31" t="s">
        <v>917</v>
      </c>
      <c r="D113" s="32">
        <v>0</v>
      </c>
    </row>
    <row r="114" s="19" customFormat="1" ht="28.05" hidden="1" customHeight="1" spans="1:4">
      <c r="A114" s="19">
        <f t="shared" si="1"/>
        <v>7</v>
      </c>
      <c r="B114" s="30">
        <v>2137001</v>
      </c>
      <c r="C114" s="31" t="s">
        <v>546</v>
      </c>
      <c r="D114" s="32">
        <v>0</v>
      </c>
    </row>
    <row r="115" s="19" customFormat="1" ht="28.05" hidden="1" customHeight="1" spans="1:4">
      <c r="A115" s="19">
        <f t="shared" si="1"/>
        <v>7</v>
      </c>
      <c r="B115" s="30">
        <v>2137099</v>
      </c>
      <c r="C115" s="31" t="s">
        <v>918</v>
      </c>
      <c r="D115" s="32">
        <v>0</v>
      </c>
    </row>
    <row r="116" s="19" customFormat="1" ht="28.05" hidden="1" customHeight="1" spans="1:4">
      <c r="A116" s="19">
        <f t="shared" si="1"/>
        <v>5</v>
      </c>
      <c r="B116" s="30">
        <v>21371</v>
      </c>
      <c r="C116" s="31" t="s">
        <v>919</v>
      </c>
      <c r="D116" s="32">
        <v>0</v>
      </c>
    </row>
    <row r="117" s="19" customFormat="1" ht="28.05" hidden="1" customHeight="1" spans="1:4">
      <c r="A117" s="19">
        <f t="shared" si="1"/>
        <v>7</v>
      </c>
      <c r="B117" s="30">
        <v>2137101</v>
      </c>
      <c r="C117" s="31" t="s">
        <v>880</v>
      </c>
      <c r="D117" s="32">
        <v>0</v>
      </c>
    </row>
    <row r="118" s="19" customFormat="1" ht="28.05" hidden="1" customHeight="1" spans="1:4">
      <c r="A118" s="19">
        <f t="shared" si="1"/>
        <v>7</v>
      </c>
      <c r="B118" s="30">
        <v>2137102</v>
      </c>
      <c r="C118" s="31" t="s">
        <v>920</v>
      </c>
      <c r="D118" s="32">
        <v>0</v>
      </c>
    </row>
    <row r="119" s="19" customFormat="1" ht="28.05" hidden="1" customHeight="1" spans="1:4">
      <c r="A119" s="19">
        <f t="shared" si="1"/>
        <v>7</v>
      </c>
      <c r="B119" s="30">
        <v>2137103</v>
      </c>
      <c r="C119" s="31" t="s">
        <v>915</v>
      </c>
      <c r="D119" s="32">
        <v>0</v>
      </c>
    </row>
    <row r="120" s="19" customFormat="1" ht="28.05" hidden="1" customHeight="1" spans="1:4">
      <c r="A120" s="19">
        <f t="shared" si="1"/>
        <v>7</v>
      </c>
      <c r="B120" s="30">
        <v>2137199</v>
      </c>
      <c r="C120" s="31" t="s">
        <v>921</v>
      </c>
      <c r="D120" s="32">
        <v>0</v>
      </c>
    </row>
    <row r="121" s="19" customFormat="1" ht="28.05" hidden="1" customHeight="1" spans="1:4">
      <c r="A121" s="19">
        <f t="shared" si="1"/>
        <v>3</v>
      </c>
      <c r="B121" s="30">
        <v>214</v>
      </c>
      <c r="C121" s="31" t="s">
        <v>925</v>
      </c>
      <c r="D121" s="32">
        <v>0</v>
      </c>
    </row>
    <row r="122" s="19" customFormat="1" ht="28.05" hidden="1" customHeight="1" spans="1:4">
      <c r="A122" s="19">
        <f t="shared" si="1"/>
        <v>5</v>
      </c>
      <c r="B122" s="30">
        <v>21460</v>
      </c>
      <c r="C122" s="31" t="s">
        <v>967</v>
      </c>
      <c r="D122" s="32">
        <v>0</v>
      </c>
    </row>
    <row r="123" s="19" customFormat="1" ht="28.05" hidden="1" customHeight="1" spans="1:4">
      <c r="A123" s="19">
        <f t="shared" si="1"/>
        <v>7</v>
      </c>
      <c r="B123" s="30">
        <v>2146001</v>
      </c>
      <c r="C123" s="31" t="s">
        <v>927</v>
      </c>
      <c r="D123" s="32">
        <v>0</v>
      </c>
    </row>
    <row r="124" s="19" customFormat="1" ht="28.05" hidden="1" customHeight="1" spans="1:4">
      <c r="A124" s="19">
        <f t="shared" si="1"/>
        <v>7</v>
      </c>
      <c r="B124" s="30">
        <v>2146002</v>
      </c>
      <c r="C124" s="31" t="s">
        <v>928</v>
      </c>
      <c r="D124" s="32">
        <v>0</v>
      </c>
    </row>
    <row r="125" s="19" customFormat="1" ht="28.05" hidden="1" customHeight="1" spans="1:4">
      <c r="A125" s="19">
        <f t="shared" si="1"/>
        <v>7</v>
      </c>
      <c r="B125" s="30">
        <v>2146003</v>
      </c>
      <c r="C125" s="31" t="s">
        <v>968</v>
      </c>
      <c r="D125" s="32">
        <v>0</v>
      </c>
    </row>
    <row r="126" s="19" customFormat="1" ht="28.05" hidden="1" customHeight="1" spans="1:4">
      <c r="A126" s="19">
        <f t="shared" si="1"/>
        <v>7</v>
      </c>
      <c r="B126" s="30">
        <v>2146099</v>
      </c>
      <c r="C126" s="31" t="s">
        <v>969</v>
      </c>
      <c r="D126" s="32">
        <v>0</v>
      </c>
    </row>
    <row r="127" s="19" customFormat="1" ht="28.05" hidden="1" customHeight="1" spans="1:4">
      <c r="A127" s="19">
        <f t="shared" si="1"/>
        <v>5</v>
      </c>
      <c r="B127" s="30">
        <v>21462</v>
      </c>
      <c r="C127" s="31" t="s">
        <v>970</v>
      </c>
      <c r="D127" s="32">
        <v>0</v>
      </c>
    </row>
    <row r="128" s="19" customFormat="1" ht="28.05" hidden="1" customHeight="1" spans="1:4">
      <c r="A128" s="19">
        <f t="shared" si="1"/>
        <v>7</v>
      </c>
      <c r="B128" s="30">
        <v>2146201</v>
      </c>
      <c r="C128" s="31" t="s">
        <v>968</v>
      </c>
      <c r="D128" s="32">
        <v>0</v>
      </c>
    </row>
    <row r="129" s="19" customFormat="1" ht="28.05" hidden="1" customHeight="1" spans="1:4">
      <c r="A129" s="19">
        <f t="shared" si="1"/>
        <v>7</v>
      </c>
      <c r="B129" s="30">
        <v>2146202</v>
      </c>
      <c r="C129" s="31" t="s">
        <v>971</v>
      </c>
      <c r="D129" s="32">
        <v>0</v>
      </c>
    </row>
    <row r="130" s="19" customFormat="1" ht="28.05" hidden="1" customHeight="1" spans="1:4">
      <c r="A130" s="19">
        <f t="shared" si="1"/>
        <v>7</v>
      </c>
      <c r="B130" s="30">
        <v>2146203</v>
      </c>
      <c r="C130" s="31" t="s">
        <v>972</v>
      </c>
      <c r="D130" s="32">
        <v>0</v>
      </c>
    </row>
    <row r="131" s="19" customFormat="1" ht="28.05" hidden="1" customHeight="1" spans="1:4">
      <c r="A131" s="19">
        <f t="shared" si="1"/>
        <v>7</v>
      </c>
      <c r="B131" s="30">
        <v>2146299</v>
      </c>
      <c r="C131" s="31" t="s">
        <v>973</v>
      </c>
      <c r="D131" s="32">
        <v>0</v>
      </c>
    </row>
    <row r="132" s="19" customFormat="1" ht="28.05" hidden="1" customHeight="1" spans="1:4">
      <c r="A132" s="19">
        <f t="shared" si="1"/>
        <v>5</v>
      </c>
      <c r="B132" s="30">
        <v>21463</v>
      </c>
      <c r="C132" s="31" t="s">
        <v>1664</v>
      </c>
      <c r="D132" s="32">
        <v>0</v>
      </c>
    </row>
    <row r="133" s="19" customFormat="1" ht="28.05" hidden="1" customHeight="1" spans="1:4">
      <c r="A133" s="19">
        <f t="shared" si="1"/>
        <v>7</v>
      </c>
      <c r="B133" s="30">
        <v>2146301</v>
      </c>
      <c r="C133" s="31" t="s">
        <v>934</v>
      </c>
      <c r="D133" s="32">
        <v>0</v>
      </c>
    </row>
    <row r="134" s="19" customFormat="1" ht="28.05" hidden="1" customHeight="1" spans="1:4">
      <c r="A134" s="19">
        <f t="shared" si="1"/>
        <v>7</v>
      </c>
      <c r="B134" s="30">
        <v>2146302</v>
      </c>
      <c r="C134" s="31" t="s">
        <v>1665</v>
      </c>
      <c r="D134" s="32">
        <v>0</v>
      </c>
    </row>
    <row r="135" s="19" customFormat="1" ht="28.05" hidden="1" customHeight="1" spans="1:4">
      <c r="A135" s="19">
        <f t="shared" ref="A135:A198" si="2">LEN(B135)</f>
        <v>7</v>
      </c>
      <c r="B135" s="30">
        <v>2146303</v>
      </c>
      <c r="C135" s="31" t="s">
        <v>1666</v>
      </c>
      <c r="D135" s="32">
        <v>0</v>
      </c>
    </row>
    <row r="136" s="19" customFormat="1" ht="28.05" hidden="1" customHeight="1" spans="1:4">
      <c r="A136" s="19">
        <f t="shared" si="2"/>
        <v>7</v>
      </c>
      <c r="B136" s="30">
        <v>2146399</v>
      </c>
      <c r="C136" s="31" t="s">
        <v>1667</v>
      </c>
      <c r="D136" s="32">
        <v>0</v>
      </c>
    </row>
    <row r="137" s="19" customFormat="1" ht="28.05" hidden="1" customHeight="1" spans="1:4">
      <c r="A137" s="19">
        <f t="shared" si="2"/>
        <v>5</v>
      </c>
      <c r="B137" s="30">
        <v>21464</v>
      </c>
      <c r="C137" s="31" t="s">
        <v>974</v>
      </c>
      <c r="D137" s="32">
        <v>0</v>
      </c>
    </row>
    <row r="138" s="19" customFormat="1" ht="28.05" hidden="1" customHeight="1" spans="1:4">
      <c r="A138" s="19">
        <f t="shared" si="2"/>
        <v>7</v>
      </c>
      <c r="B138" s="30">
        <v>2146401</v>
      </c>
      <c r="C138" s="31" t="s">
        <v>975</v>
      </c>
      <c r="D138" s="32">
        <v>0</v>
      </c>
    </row>
    <row r="139" s="19" customFormat="1" ht="28.05" hidden="1" customHeight="1" spans="1:4">
      <c r="A139" s="19">
        <f t="shared" si="2"/>
        <v>7</v>
      </c>
      <c r="B139" s="30">
        <v>2146402</v>
      </c>
      <c r="C139" s="31" t="s">
        <v>976</v>
      </c>
      <c r="D139" s="32">
        <v>0</v>
      </c>
    </row>
    <row r="140" s="19" customFormat="1" ht="28.05" hidden="1" customHeight="1" spans="1:4">
      <c r="A140" s="19">
        <f t="shared" si="2"/>
        <v>7</v>
      </c>
      <c r="B140" s="30">
        <v>2146403</v>
      </c>
      <c r="C140" s="31" t="s">
        <v>977</v>
      </c>
      <c r="D140" s="32">
        <v>0</v>
      </c>
    </row>
    <row r="141" s="19" customFormat="1" ht="28.05" hidden="1" customHeight="1" spans="1:4">
      <c r="A141" s="19">
        <f t="shared" si="2"/>
        <v>7</v>
      </c>
      <c r="B141" s="30">
        <v>2146404</v>
      </c>
      <c r="C141" s="31" t="s">
        <v>978</v>
      </c>
      <c r="D141" s="32">
        <v>0</v>
      </c>
    </row>
    <row r="142" s="19" customFormat="1" ht="28.05" hidden="1" customHeight="1" spans="1:4">
      <c r="A142" s="19">
        <f t="shared" si="2"/>
        <v>7</v>
      </c>
      <c r="B142" s="30">
        <v>2146405</v>
      </c>
      <c r="C142" s="31" t="s">
        <v>979</v>
      </c>
      <c r="D142" s="32">
        <v>0</v>
      </c>
    </row>
    <row r="143" s="19" customFormat="1" ht="28.05" hidden="1" customHeight="1" spans="1:4">
      <c r="A143" s="19">
        <f t="shared" si="2"/>
        <v>7</v>
      </c>
      <c r="B143" s="30">
        <v>2146406</v>
      </c>
      <c r="C143" s="31" t="s">
        <v>980</v>
      </c>
      <c r="D143" s="32">
        <v>0</v>
      </c>
    </row>
    <row r="144" s="19" customFormat="1" ht="28.05" hidden="1" customHeight="1" spans="1:4">
      <c r="A144" s="19">
        <f t="shared" si="2"/>
        <v>7</v>
      </c>
      <c r="B144" s="30">
        <v>2146407</v>
      </c>
      <c r="C144" s="31" t="s">
        <v>981</v>
      </c>
      <c r="D144" s="32">
        <v>0</v>
      </c>
    </row>
    <row r="145" s="19" customFormat="1" ht="28.05" hidden="1" customHeight="1" spans="1:4">
      <c r="A145" s="19">
        <f t="shared" si="2"/>
        <v>7</v>
      </c>
      <c r="B145" s="30">
        <v>2146499</v>
      </c>
      <c r="C145" s="31" t="s">
        <v>982</v>
      </c>
      <c r="D145" s="32">
        <v>0</v>
      </c>
    </row>
    <row r="146" s="19" customFormat="1" ht="28.05" hidden="1" customHeight="1" spans="1:4">
      <c r="A146" s="19">
        <f t="shared" si="2"/>
        <v>5</v>
      </c>
      <c r="B146" s="30">
        <v>21468</v>
      </c>
      <c r="C146" s="31" t="s">
        <v>983</v>
      </c>
      <c r="D146" s="32">
        <v>0</v>
      </c>
    </row>
    <row r="147" s="19" customFormat="1" ht="28.05" hidden="1" customHeight="1" spans="1:4">
      <c r="A147" s="19">
        <f t="shared" si="2"/>
        <v>7</v>
      </c>
      <c r="B147" s="30">
        <v>2146801</v>
      </c>
      <c r="C147" s="31" t="s">
        <v>984</v>
      </c>
      <c r="D147" s="32">
        <v>0</v>
      </c>
    </row>
    <row r="148" s="19" customFormat="1" ht="28.05" hidden="1" customHeight="1" spans="1:4">
      <c r="A148" s="19">
        <f t="shared" si="2"/>
        <v>7</v>
      </c>
      <c r="B148" s="30">
        <v>2146802</v>
      </c>
      <c r="C148" s="31" t="s">
        <v>985</v>
      </c>
      <c r="D148" s="32">
        <v>0</v>
      </c>
    </row>
    <row r="149" s="19" customFormat="1" ht="28.05" hidden="1" customHeight="1" spans="1:4">
      <c r="A149" s="19">
        <f t="shared" si="2"/>
        <v>7</v>
      </c>
      <c r="B149" s="30">
        <v>2146803</v>
      </c>
      <c r="C149" s="31" t="s">
        <v>986</v>
      </c>
      <c r="D149" s="32">
        <v>0</v>
      </c>
    </row>
    <row r="150" s="19" customFormat="1" ht="28.05" hidden="1" customHeight="1" spans="1:4">
      <c r="A150" s="19">
        <f t="shared" si="2"/>
        <v>7</v>
      </c>
      <c r="B150" s="30">
        <v>2146804</v>
      </c>
      <c r="C150" s="31" t="s">
        <v>987</v>
      </c>
      <c r="D150" s="32">
        <v>0</v>
      </c>
    </row>
    <row r="151" s="19" customFormat="1" ht="28.05" hidden="1" customHeight="1" spans="1:4">
      <c r="A151" s="19">
        <f t="shared" si="2"/>
        <v>7</v>
      </c>
      <c r="B151" s="30">
        <v>2146805</v>
      </c>
      <c r="C151" s="31" t="s">
        <v>988</v>
      </c>
      <c r="D151" s="32">
        <v>0</v>
      </c>
    </row>
    <row r="152" s="19" customFormat="1" ht="28.05" hidden="1" customHeight="1" spans="1:4">
      <c r="A152" s="19">
        <f t="shared" si="2"/>
        <v>7</v>
      </c>
      <c r="B152" s="30">
        <v>2146899</v>
      </c>
      <c r="C152" s="31" t="s">
        <v>989</v>
      </c>
      <c r="D152" s="32">
        <v>0</v>
      </c>
    </row>
    <row r="153" s="19" customFormat="1" ht="28.05" hidden="1" customHeight="1" spans="1:4">
      <c r="A153" s="19">
        <f t="shared" si="2"/>
        <v>5</v>
      </c>
      <c r="B153" s="30">
        <v>21469</v>
      </c>
      <c r="C153" s="31" t="s">
        <v>990</v>
      </c>
      <c r="D153" s="32">
        <v>0</v>
      </c>
    </row>
    <row r="154" s="19" customFormat="1" ht="28.05" hidden="1" customHeight="1" spans="1:4">
      <c r="A154" s="19">
        <f t="shared" si="2"/>
        <v>7</v>
      </c>
      <c r="B154" s="30">
        <v>2146901</v>
      </c>
      <c r="C154" s="31" t="s">
        <v>991</v>
      </c>
      <c r="D154" s="32">
        <v>0</v>
      </c>
    </row>
    <row r="155" s="19" customFormat="1" ht="28.05" hidden="1" customHeight="1" spans="1:4">
      <c r="A155" s="19">
        <f t="shared" si="2"/>
        <v>7</v>
      </c>
      <c r="B155" s="30">
        <v>2146902</v>
      </c>
      <c r="C155" s="31" t="s">
        <v>954</v>
      </c>
      <c r="D155" s="32">
        <v>0</v>
      </c>
    </row>
    <row r="156" s="19" customFormat="1" ht="28.05" hidden="1" customHeight="1" spans="1:4">
      <c r="A156" s="19">
        <f t="shared" si="2"/>
        <v>7</v>
      </c>
      <c r="B156" s="30">
        <v>2146903</v>
      </c>
      <c r="C156" s="31" t="s">
        <v>992</v>
      </c>
      <c r="D156" s="32">
        <v>0</v>
      </c>
    </row>
    <row r="157" s="19" customFormat="1" ht="28.05" hidden="1" customHeight="1" spans="1:4">
      <c r="A157" s="19">
        <f t="shared" si="2"/>
        <v>7</v>
      </c>
      <c r="B157" s="30">
        <v>2146904</v>
      </c>
      <c r="C157" s="31" t="s">
        <v>993</v>
      </c>
      <c r="D157" s="32">
        <v>0</v>
      </c>
    </row>
    <row r="158" s="19" customFormat="1" ht="28.05" hidden="1" customHeight="1" spans="1:4">
      <c r="A158" s="19">
        <f t="shared" si="2"/>
        <v>7</v>
      </c>
      <c r="B158" s="30">
        <v>2146906</v>
      </c>
      <c r="C158" s="31" t="s">
        <v>994</v>
      </c>
      <c r="D158" s="32">
        <v>0</v>
      </c>
    </row>
    <row r="159" s="19" customFormat="1" ht="28.05" hidden="1" customHeight="1" spans="1:4">
      <c r="A159" s="19">
        <f t="shared" si="2"/>
        <v>7</v>
      </c>
      <c r="B159" s="30">
        <v>2146907</v>
      </c>
      <c r="C159" s="31" t="s">
        <v>995</v>
      </c>
      <c r="D159" s="32">
        <v>0</v>
      </c>
    </row>
    <row r="160" s="19" customFormat="1" ht="28.05" hidden="1" customHeight="1" spans="1:4">
      <c r="A160" s="19">
        <f t="shared" si="2"/>
        <v>7</v>
      </c>
      <c r="B160" s="30">
        <v>2146908</v>
      </c>
      <c r="C160" s="31" t="s">
        <v>996</v>
      </c>
      <c r="D160" s="32">
        <v>0</v>
      </c>
    </row>
    <row r="161" s="19" customFormat="1" ht="28.05" hidden="1" customHeight="1" spans="1:4">
      <c r="A161" s="19">
        <f t="shared" si="2"/>
        <v>7</v>
      </c>
      <c r="B161" s="30">
        <v>2146999</v>
      </c>
      <c r="C161" s="31" t="s">
        <v>997</v>
      </c>
      <c r="D161" s="32">
        <v>0</v>
      </c>
    </row>
    <row r="162" s="19" customFormat="1" ht="28.05" hidden="1" customHeight="1" spans="1:4">
      <c r="A162" s="19">
        <f t="shared" si="2"/>
        <v>5</v>
      </c>
      <c r="B162" s="30">
        <v>21470</v>
      </c>
      <c r="C162" s="31" t="s">
        <v>998</v>
      </c>
      <c r="D162" s="32">
        <v>0</v>
      </c>
    </row>
    <row r="163" s="19" customFormat="1" ht="28.05" hidden="1" customHeight="1" spans="1:4">
      <c r="A163" s="19">
        <f t="shared" si="2"/>
        <v>7</v>
      </c>
      <c r="B163" s="30">
        <v>2147001</v>
      </c>
      <c r="C163" s="31" t="s">
        <v>927</v>
      </c>
      <c r="D163" s="32">
        <v>0</v>
      </c>
    </row>
    <row r="164" s="19" customFormat="1" ht="37.95" hidden="1" customHeight="1" spans="1:4">
      <c r="A164" s="19">
        <f t="shared" si="2"/>
        <v>7</v>
      </c>
      <c r="B164" s="30">
        <v>2147099</v>
      </c>
      <c r="C164" s="31" t="s">
        <v>999</v>
      </c>
      <c r="D164" s="32">
        <v>0</v>
      </c>
    </row>
    <row r="165" s="19" customFormat="1" ht="28.05" hidden="1" customHeight="1" spans="1:4">
      <c r="A165" s="19">
        <f t="shared" si="2"/>
        <v>5</v>
      </c>
      <c r="B165" s="30">
        <v>21471</v>
      </c>
      <c r="C165" s="31" t="s">
        <v>1000</v>
      </c>
      <c r="D165" s="32">
        <v>0</v>
      </c>
    </row>
    <row r="166" s="19" customFormat="1" ht="28.05" hidden="1" customHeight="1" spans="1:4">
      <c r="A166" s="19">
        <f t="shared" si="2"/>
        <v>7</v>
      </c>
      <c r="B166" s="30">
        <v>2147101</v>
      </c>
      <c r="C166" s="31" t="s">
        <v>927</v>
      </c>
      <c r="D166" s="32">
        <v>0</v>
      </c>
    </row>
    <row r="167" s="19" customFormat="1" ht="28.05" hidden="1" customHeight="1" spans="1:4">
      <c r="A167" s="19">
        <f t="shared" si="2"/>
        <v>7</v>
      </c>
      <c r="B167" s="30">
        <v>2147199</v>
      </c>
      <c r="C167" s="31" t="s">
        <v>1001</v>
      </c>
      <c r="D167" s="32">
        <v>0</v>
      </c>
    </row>
    <row r="168" s="19" customFormat="1" ht="28.05" hidden="1" customHeight="1" spans="1:4">
      <c r="A168" s="19">
        <f t="shared" si="2"/>
        <v>5</v>
      </c>
      <c r="B168" s="30">
        <v>21472</v>
      </c>
      <c r="C168" s="31" t="s">
        <v>1002</v>
      </c>
      <c r="D168" s="32">
        <v>0</v>
      </c>
    </row>
    <row r="169" s="19" customFormat="1" ht="28.05" hidden="1" customHeight="1" spans="1:4">
      <c r="A169" s="19">
        <f t="shared" si="2"/>
        <v>5</v>
      </c>
      <c r="B169" s="30">
        <v>21473</v>
      </c>
      <c r="C169" s="31" t="s">
        <v>1668</v>
      </c>
      <c r="D169" s="32">
        <v>0</v>
      </c>
    </row>
    <row r="170" s="19" customFormat="1" ht="28.05" hidden="1" customHeight="1" spans="1:4">
      <c r="A170" s="19">
        <f t="shared" si="2"/>
        <v>7</v>
      </c>
      <c r="B170" s="30">
        <v>2147301</v>
      </c>
      <c r="C170" s="31" t="s">
        <v>934</v>
      </c>
      <c r="D170" s="32">
        <v>0</v>
      </c>
    </row>
    <row r="171" s="19" customFormat="1" ht="28.05" hidden="1" customHeight="1" spans="1:4">
      <c r="A171" s="19">
        <f t="shared" si="2"/>
        <v>7</v>
      </c>
      <c r="B171" s="30">
        <v>2147303</v>
      </c>
      <c r="C171" s="31" t="s">
        <v>1666</v>
      </c>
      <c r="D171" s="32">
        <v>0</v>
      </c>
    </row>
    <row r="172" s="19" customFormat="1" ht="28.05" hidden="1" customHeight="1" spans="1:4">
      <c r="A172" s="19">
        <f t="shared" si="2"/>
        <v>7</v>
      </c>
      <c r="B172" s="30">
        <v>2147399</v>
      </c>
      <c r="C172" s="31" t="s">
        <v>1669</v>
      </c>
      <c r="D172" s="32">
        <v>0</v>
      </c>
    </row>
    <row r="173" s="19" customFormat="1" ht="28.05" hidden="1" customHeight="1" spans="1:4">
      <c r="A173" s="19">
        <f t="shared" si="2"/>
        <v>3</v>
      </c>
      <c r="B173" s="30">
        <v>215</v>
      </c>
      <c r="C173" s="31" t="s">
        <v>1670</v>
      </c>
      <c r="D173" s="32">
        <v>0</v>
      </c>
    </row>
    <row r="174" s="19" customFormat="1" ht="28.05" hidden="1" customHeight="1" spans="1:4">
      <c r="A174" s="19">
        <f t="shared" si="2"/>
        <v>5</v>
      </c>
      <c r="B174" s="30">
        <v>21562</v>
      </c>
      <c r="C174" s="31" t="s">
        <v>1045</v>
      </c>
      <c r="D174" s="32">
        <v>0</v>
      </c>
    </row>
    <row r="175" s="19" customFormat="1" ht="28.05" hidden="1" customHeight="1" spans="1:4">
      <c r="A175" s="19">
        <f t="shared" si="2"/>
        <v>7</v>
      </c>
      <c r="B175" s="30">
        <v>2156201</v>
      </c>
      <c r="C175" s="31" t="s">
        <v>1046</v>
      </c>
      <c r="D175" s="32">
        <v>0</v>
      </c>
    </row>
    <row r="176" s="19" customFormat="1" ht="28.05" hidden="1" customHeight="1" spans="1:4">
      <c r="A176" s="19">
        <f t="shared" si="2"/>
        <v>7</v>
      </c>
      <c r="B176" s="30">
        <v>2156202</v>
      </c>
      <c r="C176" s="31" t="s">
        <v>1047</v>
      </c>
      <c r="D176" s="32">
        <v>0</v>
      </c>
    </row>
    <row r="177" s="19" customFormat="1" ht="28.05" hidden="1" customHeight="1" spans="1:4">
      <c r="A177" s="19">
        <f t="shared" si="2"/>
        <v>7</v>
      </c>
      <c r="B177" s="30">
        <v>2156299</v>
      </c>
      <c r="C177" s="31" t="s">
        <v>1048</v>
      </c>
      <c r="D177" s="32">
        <v>0</v>
      </c>
    </row>
    <row r="178" s="19" customFormat="1" ht="28.05" hidden="1" customHeight="1" spans="1:4">
      <c r="A178" s="19">
        <f t="shared" si="2"/>
        <v>3</v>
      </c>
      <c r="B178" s="30">
        <v>217</v>
      </c>
      <c r="C178" s="31" t="s">
        <v>1068</v>
      </c>
      <c r="D178" s="32">
        <v>0</v>
      </c>
    </row>
    <row r="179" s="19" customFormat="1" ht="28.05" hidden="1" customHeight="1" spans="1:4">
      <c r="A179" s="19">
        <f t="shared" si="2"/>
        <v>5</v>
      </c>
      <c r="B179" s="30">
        <v>21704</v>
      </c>
      <c r="C179" s="31" t="s">
        <v>1088</v>
      </c>
      <c r="D179" s="32">
        <v>0</v>
      </c>
    </row>
    <row r="180" s="19" customFormat="1" ht="28.05" hidden="1" customHeight="1" spans="1:4">
      <c r="A180" s="19">
        <f t="shared" si="2"/>
        <v>7</v>
      </c>
      <c r="B180" s="30">
        <v>2170402</v>
      </c>
      <c r="C180" s="31" t="s">
        <v>1090</v>
      </c>
      <c r="D180" s="32">
        <v>0</v>
      </c>
    </row>
    <row r="181" s="19" customFormat="1" ht="28.05" hidden="1" customHeight="1" spans="1:4">
      <c r="A181" s="19">
        <f t="shared" si="2"/>
        <v>7</v>
      </c>
      <c r="B181" s="30">
        <v>2170403</v>
      </c>
      <c r="C181" s="31" t="s">
        <v>1091</v>
      </c>
      <c r="D181" s="32">
        <v>0</v>
      </c>
    </row>
    <row r="182" s="18" customFormat="1" ht="25" customHeight="1" spans="1:4">
      <c r="A182" s="19">
        <f t="shared" si="2"/>
        <v>3</v>
      </c>
      <c r="B182" s="33">
        <v>229</v>
      </c>
      <c r="C182" s="34" t="s">
        <v>1264</v>
      </c>
      <c r="D182" s="29">
        <v>80</v>
      </c>
    </row>
    <row r="183" s="19" customFormat="1" ht="28.05" hidden="1" customHeight="1" spans="1:4">
      <c r="A183" s="19">
        <f t="shared" si="2"/>
        <v>5</v>
      </c>
      <c r="B183" s="30">
        <v>22904</v>
      </c>
      <c r="C183" s="31" t="s">
        <v>1267</v>
      </c>
      <c r="D183" s="32">
        <v>0</v>
      </c>
    </row>
    <row r="184" s="19" customFormat="1" ht="28.05" hidden="1" customHeight="1" spans="1:4">
      <c r="A184" s="19">
        <f t="shared" si="2"/>
        <v>7</v>
      </c>
      <c r="B184" s="30">
        <v>2290401</v>
      </c>
      <c r="C184" s="31" t="s">
        <v>1268</v>
      </c>
      <c r="D184" s="32">
        <v>0</v>
      </c>
    </row>
    <row r="185" s="19" customFormat="1" ht="28.05" hidden="1" customHeight="1" spans="1:4">
      <c r="A185" s="19">
        <f t="shared" si="2"/>
        <v>7</v>
      </c>
      <c r="B185" s="30">
        <v>2290402</v>
      </c>
      <c r="C185" s="31" t="s">
        <v>1269</v>
      </c>
      <c r="D185" s="32">
        <v>0</v>
      </c>
    </row>
    <row r="186" s="19" customFormat="1" ht="28.05" hidden="1" customHeight="1" spans="1:4">
      <c r="A186" s="19">
        <f t="shared" si="2"/>
        <v>7</v>
      </c>
      <c r="B186" s="30">
        <v>2290403</v>
      </c>
      <c r="C186" s="31" t="s">
        <v>1270</v>
      </c>
      <c r="D186" s="32">
        <v>0</v>
      </c>
    </row>
    <row r="187" s="19" customFormat="1" ht="28.05" hidden="1" customHeight="1" spans="1:4">
      <c r="A187" s="19">
        <f t="shared" si="2"/>
        <v>5</v>
      </c>
      <c r="B187" s="30">
        <v>22908</v>
      </c>
      <c r="C187" s="31" t="s">
        <v>1271</v>
      </c>
      <c r="D187" s="32">
        <v>0</v>
      </c>
    </row>
    <row r="188" s="19" customFormat="1" ht="28.05" hidden="1" customHeight="1" spans="1:4">
      <c r="A188" s="19">
        <f t="shared" si="2"/>
        <v>7</v>
      </c>
      <c r="B188" s="30">
        <v>2290802</v>
      </c>
      <c r="C188" s="31" t="s">
        <v>1272</v>
      </c>
      <c r="D188" s="32">
        <v>0</v>
      </c>
    </row>
    <row r="189" s="19" customFormat="1" ht="28.05" hidden="1" customHeight="1" spans="1:4">
      <c r="A189" s="19">
        <f t="shared" si="2"/>
        <v>7</v>
      </c>
      <c r="B189" s="30">
        <v>2290803</v>
      </c>
      <c r="C189" s="31" t="s">
        <v>1273</v>
      </c>
      <c r="D189" s="32">
        <v>0</v>
      </c>
    </row>
    <row r="190" s="19" customFormat="1" ht="28.05" hidden="1" customHeight="1" spans="1:4">
      <c r="A190" s="19">
        <f t="shared" si="2"/>
        <v>7</v>
      </c>
      <c r="B190" s="30">
        <v>2290804</v>
      </c>
      <c r="C190" s="31" t="s">
        <v>1274</v>
      </c>
      <c r="D190" s="32">
        <v>0</v>
      </c>
    </row>
    <row r="191" s="19" customFormat="1" ht="28.05" hidden="1" customHeight="1" spans="1:4">
      <c r="A191" s="19">
        <f t="shared" si="2"/>
        <v>7</v>
      </c>
      <c r="B191" s="30">
        <v>2290805</v>
      </c>
      <c r="C191" s="31" t="s">
        <v>1275</v>
      </c>
      <c r="D191" s="32">
        <v>0</v>
      </c>
    </row>
    <row r="192" s="19" customFormat="1" ht="28.05" hidden="1" customHeight="1" spans="1:4">
      <c r="A192" s="19">
        <f t="shared" si="2"/>
        <v>7</v>
      </c>
      <c r="B192" s="30">
        <v>2290806</v>
      </c>
      <c r="C192" s="31" t="s">
        <v>1276</v>
      </c>
      <c r="D192" s="32">
        <v>0</v>
      </c>
    </row>
    <row r="193" s="19" customFormat="1" ht="28.05" hidden="1" customHeight="1" spans="1:4">
      <c r="A193" s="19">
        <f t="shared" si="2"/>
        <v>7</v>
      </c>
      <c r="B193" s="30">
        <v>2290807</v>
      </c>
      <c r="C193" s="31" t="s">
        <v>1277</v>
      </c>
      <c r="D193" s="32">
        <v>0</v>
      </c>
    </row>
    <row r="194" s="19" customFormat="1" ht="28.05" hidden="1" customHeight="1" spans="1:4">
      <c r="A194" s="19">
        <f t="shared" si="2"/>
        <v>7</v>
      </c>
      <c r="B194" s="30">
        <v>2290808</v>
      </c>
      <c r="C194" s="31" t="s">
        <v>1278</v>
      </c>
      <c r="D194" s="32">
        <v>0</v>
      </c>
    </row>
    <row r="195" s="19" customFormat="1" ht="28.05" hidden="1" customHeight="1" spans="1:4">
      <c r="A195" s="19">
        <f t="shared" si="2"/>
        <v>7</v>
      </c>
      <c r="B195" s="30">
        <v>2290899</v>
      </c>
      <c r="C195" s="31" t="s">
        <v>1279</v>
      </c>
      <c r="D195" s="32">
        <v>0</v>
      </c>
    </row>
    <row r="196" s="17" customFormat="1" ht="25" customHeight="1" spans="1:4">
      <c r="A196" s="19">
        <f t="shared" si="2"/>
        <v>5</v>
      </c>
      <c r="B196" s="30">
        <v>22960</v>
      </c>
      <c r="C196" s="36" t="s">
        <v>1280</v>
      </c>
      <c r="D196" s="32">
        <v>80</v>
      </c>
    </row>
    <row r="197" s="19" customFormat="1" ht="28.05" hidden="1" customHeight="1" spans="1:4">
      <c r="A197" s="19">
        <f t="shared" si="2"/>
        <v>7</v>
      </c>
      <c r="B197" s="30">
        <v>2296001</v>
      </c>
      <c r="C197" s="31" t="s">
        <v>1281</v>
      </c>
      <c r="D197" s="32">
        <v>0</v>
      </c>
    </row>
    <row r="198" s="17" customFormat="1" ht="25" customHeight="1" spans="1:4">
      <c r="A198" s="19">
        <f t="shared" si="2"/>
        <v>7</v>
      </c>
      <c r="B198" s="30">
        <v>2296002</v>
      </c>
      <c r="C198" s="36" t="s">
        <v>1282</v>
      </c>
      <c r="D198" s="32">
        <v>80</v>
      </c>
    </row>
    <row r="199" s="17" customFormat="1" ht="26.5" hidden="1" customHeight="1" spans="1:4">
      <c r="A199" s="19">
        <f t="shared" ref="A199:A262" si="3">LEN(B199)</f>
        <v>7</v>
      </c>
      <c r="B199" s="30">
        <v>2296003</v>
      </c>
      <c r="C199" s="36" t="s">
        <v>1283</v>
      </c>
      <c r="D199" s="32">
        <v>0</v>
      </c>
    </row>
    <row r="200" s="19" customFormat="1" ht="28.05" hidden="1" customHeight="1" spans="1:4">
      <c r="A200" s="19">
        <f t="shared" si="3"/>
        <v>7</v>
      </c>
      <c r="B200" s="30">
        <v>2296004</v>
      </c>
      <c r="C200" s="31" t="s">
        <v>1284</v>
      </c>
      <c r="D200" s="32">
        <v>0</v>
      </c>
    </row>
    <row r="201" s="19" customFormat="1" ht="28.05" hidden="1" customHeight="1" spans="1:4">
      <c r="A201" s="19">
        <f t="shared" si="3"/>
        <v>7</v>
      </c>
      <c r="B201" s="30">
        <v>2296005</v>
      </c>
      <c r="C201" s="31" t="s">
        <v>1285</v>
      </c>
      <c r="D201" s="32">
        <v>0</v>
      </c>
    </row>
    <row r="202" s="17" customFormat="1" ht="26.5" hidden="1" customHeight="1" spans="1:4">
      <c r="A202" s="19">
        <f t="shared" si="3"/>
        <v>7</v>
      </c>
      <c r="B202" s="30">
        <v>2296006</v>
      </c>
      <c r="C202" s="36" t="s">
        <v>1286</v>
      </c>
      <c r="D202" s="32">
        <v>0</v>
      </c>
    </row>
    <row r="203" s="19" customFormat="1" ht="28.05" hidden="1" customHeight="1" spans="1:4">
      <c r="A203" s="19">
        <f t="shared" si="3"/>
        <v>7</v>
      </c>
      <c r="B203" s="30">
        <v>2296010</v>
      </c>
      <c r="C203" s="31" t="s">
        <v>1287</v>
      </c>
      <c r="D203" s="32">
        <v>0</v>
      </c>
    </row>
    <row r="204" s="19" customFormat="1" ht="28.05" hidden="1" customHeight="1" spans="1:4">
      <c r="A204" s="19">
        <f t="shared" si="3"/>
        <v>7</v>
      </c>
      <c r="B204" s="30">
        <v>2296011</v>
      </c>
      <c r="C204" s="31" t="s">
        <v>1671</v>
      </c>
      <c r="D204" s="32">
        <v>0</v>
      </c>
    </row>
    <row r="205" s="19" customFormat="1" ht="28.05" hidden="1" customHeight="1" spans="1:4">
      <c r="A205" s="19">
        <f t="shared" si="3"/>
        <v>7</v>
      </c>
      <c r="B205" s="30">
        <v>2296012</v>
      </c>
      <c r="C205" s="31" t="s">
        <v>1289</v>
      </c>
      <c r="D205" s="32">
        <v>0</v>
      </c>
    </row>
    <row r="206" s="17" customFormat="1" ht="26.5" hidden="1" customHeight="1" spans="1:4">
      <c r="A206" s="19">
        <f t="shared" si="3"/>
        <v>7</v>
      </c>
      <c r="B206" s="30">
        <v>2296013</v>
      </c>
      <c r="C206" s="36" t="s">
        <v>1290</v>
      </c>
      <c r="D206" s="32">
        <v>0</v>
      </c>
    </row>
    <row r="207" s="19" customFormat="1" ht="28.05" hidden="1" customHeight="1" spans="1:4">
      <c r="A207" s="19">
        <f t="shared" si="3"/>
        <v>7</v>
      </c>
      <c r="B207" s="30">
        <v>2296099</v>
      </c>
      <c r="C207" s="31" t="s">
        <v>1291</v>
      </c>
      <c r="D207" s="32">
        <v>0</v>
      </c>
    </row>
    <row r="208" s="18" customFormat="1" ht="25" customHeight="1" spans="1:4">
      <c r="A208" s="19">
        <f t="shared" si="3"/>
        <v>3</v>
      </c>
      <c r="B208" s="33">
        <v>230</v>
      </c>
      <c r="C208" s="37" t="s">
        <v>1292</v>
      </c>
      <c r="D208" s="29">
        <v>13534.4</v>
      </c>
    </row>
    <row r="209" s="17" customFormat="1" ht="25" customHeight="1" spans="1:4">
      <c r="A209" s="19">
        <f t="shared" si="3"/>
        <v>5</v>
      </c>
      <c r="B209" s="30">
        <v>23006</v>
      </c>
      <c r="C209" s="36" t="s">
        <v>1362</v>
      </c>
      <c r="D209" s="32">
        <v>13534.4</v>
      </c>
    </row>
    <row r="210" s="19" customFormat="1" ht="28.05" hidden="1" customHeight="1" spans="1:4">
      <c r="A210" s="19">
        <f t="shared" si="3"/>
        <v>7</v>
      </c>
      <c r="B210" s="30">
        <v>2300401</v>
      </c>
      <c r="C210" s="31" t="s">
        <v>1672</v>
      </c>
      <c r="D210" s="32">
        <v>0</v>
      </c>
    </row>
    <row r="211" s="17" customFormat="1" ht="25" customHeight="1" spans="1:4">
      <c r="A211" s="19">
        <f t="shared" si="3"/>
        <v>7</v>
      </c>
      <c r="B211" s="30">
        <v>2300603</v>
      </c>
      <c r="C211" s="36" t="s">
        <v>1365</v>
      </c>
      <c r="D211" s="32">
        <v>13534.4</v>
      </c>
    </row>
    <row r="212" s="17" customFormat="1" ht="26.5" hidden="1" customHeight="1" spans="1:4">
      <c r="A212" s="19">
        <f t="shared" si="3"/>
        <v>5</v>
      </c>
      <c r="B212" s="30">
        <v>23008</v>
      </c>
      <c r="C212" s="36" t="s">
        <v>1366</v>
      </c>
      <c r="D212" s="32">
        <v>0</v>
      </c>
    </row>
    <row r="213" s="17" customFormat="1" ht="26.5" hidden="1" customHeight="1" spans="1:4">
      <c r="A213" s="19">
        <f t="shared" si="3"/>
        <v>7</v>
      </c>
      <c r="B213" s="30">
        <v>2300802</v>
      </c>
      <c r="C213" s="36" t="s">
        <v>1367</v>
      </c>
      <c r="D213" s="32">
        <v>0</v>
      </c>
    </row>
    <row r="214" s="19" customFormat="1" ht="28.05" hidden="1" customHeight="1" spans="1:4">
      <c r="A214" s="19">
        <f t="shared" si="3"/>
        <v>5</v>
      </c>
      <c r="B214" s="30">
        <v>23009</v>
      </c>
      <c r="C214" s="31" t="s">
        <v>1370</v>
      </c>
      <c r="D214" s="32">
        <v>0</v>
      </c>
    </row>
    <row r="215" s="19" customFormat="1" ht="28.05" hidden="1" customHeight="1" spans="1:4">
      <c r="A215" s="19">
        <f t="shared" si="3"/>
        <v>7</v>
      </c>
      <c r="B215" s="30">
        <v>2300902</v>
      </c>
      <c r="C215" s="31" t="s">
        <v>1372</v>
      </c>
      <c r="D215" s="32">
        <v>0</v>
      </c>
    </row>
    <row r="216" s="19" customFormat="1" ht="28.05" hidden="1" customHeight="1" spans="1:4">
      <c r="A216" s="19">
        <f t="shared" si="3"/>
        <v>5</v>
      </c>
      <c r="B216" s="30">
        <v>23011</v>
      </c>
      <c r="C216" s="31" t="s">
        <v>1381</v>
      </c>
      <c r="D216" s="32">
        <v>0</v>
      </c>
    </row>
    <row r="217" s="19" customFormat="1" ht="28.05" hidden="1" customHeight="1" spans="1:4">
      <c r="A217" s="19">
        <f t="shared" si="3"/>
        <v>7</v>
      </c>
      <c r="B217" s="30">
        <v>2301105</v>
      </c>
      <c r="C217" s="31" t="s">
        <v>1386</v>
      </c>
      <c r="D217" s="32">
        <v>0</v>
      </c>
    </row>
    <row r="218" s="19" customFormat="1" ht="28.05" hidden="1" customHeight="1" spans="1:4">
      <c r="A218" s="19">
        <f t="shared" si="3"/>
        <v>7</v>
      </c>
      <c r="B218" s="30">
        <v>2301106</v>
      </c>
      <c r="C218" s="31" t="s">
        <v>1673</v>
      </c>
      <c r="D218" s="32">
        <v>0</v>
      </c>
    </row>
    <row r="219" s="19" customFormat="1" ht="28.05" hidden="1" customHeight="1" spans="1:4">
      <c r="A219" s="19">
        <f t="shared" si="3"/>
        <v>7</v>
      </c>
      <c r="B219" s="30">
        <v>2301109</v>
      </c>
      <c r="C219" s="31" t="s">
        <v>1387</v>
      </c>
      <c r="D219" s="32">
        <v>0</v>
      </c>
    </row>
    <row r="220" s="19" customFormat="1" ht="28.05" hidden="1" customHeight="1" spans="1:4">
      <c r="A220" s="19">
        <f t="shared" si="3"/>
        <v>7</v>
      </c>
      <c r="B220" s="30">
        <v>2301115</v>
      </c>
      <c r="C220" s="31" t="s">
        <v>1388</v>
      </c>
      <c r="D220" s="32">
        <v>0</v>
      </c>
    </row>
    <row r="221" s="19" customFormat="1" ht="28.05" hidden="1" customHeight="1" spans="1:4">
      <c r="A221" s="19">
        <f t="shared" si="3"/>
        <v>7</v>
      </c>
      <c r="B221" s="30">
        <v>2301116</v>
      </c>
      <c r="C221" s="31" t="s">
        <v>1674</v>
      </c>
      <c r="D221" s="32">
        <v>0</v>
      </c>
    </row>
    <row r="222" s="19" customFormat="1" ht="28.05" hidden="1" customHeight="1" spans="1:4">
      <c r="A222" s="19">
        <f t="shared" si="3"/>
        <v>7</v>
      </c>
      <c r="B222" s="30">
        <v>2301117</v>
      </c>
      <c r="C222" s="31" t="s">
        <v>1389</v>
      </c>
      <c r="D222" s="32">
        <v>0</v>
      </c>
    </row>
    <row r="223" s="19" customFormat="1" ht="28.05" hidden="1" customHeight="1" spans="1:4">
      <c r="A223" s="19">
        <f t="shared" si="3"/>
        <v>7</v>
      </c>
      <c r="B223" s="30">
        <v>2301118</v>
      </c>
      <c r="C223" s="31" t="s">
        <v>1390</v>
      </c>
      <c r="D223" s="32">
        <v>0</v>
      </c>
    </row>
    <row r="224" s="19" customFormat="1" ht="28.05" hidden="1" customHeight="1" spans="1:4">
      <c r="A224" s="19">
        <f t="shared" si="3"/>
        <v>7</v>
      </c>
      <c r="B224" s="30">
        <v>2301120</v>
      </c>
      <c r="C224" s="31" t="s">
        <v>1391</v>
      </c>
      <c r="D224" s="32">
        <v>0</v>
      </c>
    </row>
    <row r="225" s="19" customFormat="1" ht="28.05" hidden="1" customHeight="1" spans="1:4">
      <c r="A225" s="19">
        <f t="shared" si="3"/>
        <v>7</v>
      </c>
      <c r="B225" s="30">
        <v>2301121</v>
      </c>
      <c r="C225" s="31" t="s">
        <v>1392</v>
      </c>
      <c r="D225" s="32">
        <v>0</v>
      </c>
    </row>
    <row r="226" s="19" customFormat="1" ht="28.05" hidden="1" customHeight="1" spans="1:4">
      <c r="A226" s="19">
        <f t="shared" si="3"/>
        <v>7</v>
      </c>
      <c r="B226" s="30">
        <v>2301122</v>
      </c>
      <c r="C226" s="31" t="s">
        <v>1393</v>
      </c>
      <c r="D226" s="32">
        <v>0</v>
      </c>
    </row>
    <row r="227" s="19" customFormat="1" ht="28.05" hidden="1" customHeight="1" spans="1:4">
      <c r="A227" s="19">
        <f t="shared" si="3"/>
        <v>7</v>
      </c>
      <c r="B227" s="30">
        <v>2301123</v>
      </c>
      <c r="C227" s="31" t="s">
        <v>1394</v>
      </c>
      <c r="D227" s="32">
        <v>0</v>
      </c>
    </row>
    <row r="228" s="19" customFormat="1" ht="28.05" hidden="1" customHeight="1" spans="1:4">
      <c r="A228" s="19">
        <f t="shared" si="3"/>
        <v>7</v>
      </c>
      <c r="B228" s="30">
        <v>2301124</v>
      </c>
      <c r="C228" s="31" t="s">
        <v>1395</v>
      </c>
      <c r="D228" s="32">
        <v>0</v>
      </c>
    </row>
    <row r="229" s="19" customFormat="1" ht="28.05" hidden="1" customHeight="1" spans="1:4">
      <c r="A229" s="19">
        <f t="shared" si="3"/>
        <v>7</v>
      </c>
      <c r="B229" s="30">
        <v>2301131</v>
      </c>
      <c r="C229" s="31" t="s">
        <v>1396</v>
      </c>
      <c r="D229" s="32">
        <v>0</v>
      </c>
    </row>
    <row r="230" s="19" customFormat="1" ht="28.05" hidden="1" customHeight="1" spans="1:4">
      <c r="A230" s="19">
        <f t="shared" si="3"/>
        <v>7</v>
      </c>
      <c r="B230" s="30">
        <v>2301132</v>
      </c>
      <c r="C230" s="31" t="s">
        <v>1397</v>
      </c>
      <c r="D230" s="32">
        <v>0</v>
      </c>
    </row>
    <row r="231" s="19" customFormat="1" ht="28.05" hidden="1" customHeight="1" spans="1:4">
      <c r="A231" s="19">
        <f t="shared" si="3"/>
        <v>7</v>
      </c>
      <c r="B231" s="30">
        <v>2301133</v>
      </c>
      <c r="C231" s="31" t="s">
        <v>1398</v>
      </c>
      <c r="D231" s="32">
        <v>0</v>
      </c>
    </row>
    <row r="232" s="19" customFormat="1" ht="28.05" hidden="1" customHeight="1" spans="1:4">
      <c r="A232" s="19">
        <f t="shared" si="3"/>
        <v>7</v>
      </c>
      <c r="B232" s="30">
        <v>2301198</v>
      </c>
      <c r="C232" s="31" t="s">
        <v>1399</v>
      </c>
      <c r="D232" s="32">
        <v>0</v>
      </c>
    </row>
    <row r="233" s="19" customFormat="1" ht="28.05" hidden="1" customHeight="1" spans="1:4">
      <c r="A233" s="19">
        <f t="shared" si="3"/>
        <v>7</v>
      </c>
      <c r="B233" s="30">
        <v>2301199</v>
      </c>
      <c r="C233" s="31" t="s">
        <v>1400</v>
      </c>
      <c r="D233" s="32">
        <v>0</v>
      </c>
    </row>
    <row r="234" s="19" customFormat="1" ht="26.5" hidden="1" customHeight="1" spans="1:4">
      <c r="A234" s="19">
        <f t="shared" si="3"/>
        <v>3</v>
      </c>
      <c r="B234" s="30">
        <v>231</v>
      </c>
      <c r="C234" s="31" t="s">
        <v>1576</v>
      </c>
      <c r="D234" s="32">
        <v>0</v>
      </c>
    </row>
    <row r="235" s="19" customFormat="1" ht="26.5" hidden="1" customHeight="1" spans="1:4">
      <c r="A235" s="19">
        <f t="shared" si="3"/>
        <v>5</v>
      </c>
      <c r="B235" s="30">
        <v>23104</v>
      </c>
      <c r="C235" s="31" t="s">
        <v>1675</v>
      </c>
      <c r="D235" s="32">
        <v>0</v>
      </c>
    </row>
    <row r="236" s="19" customFormat="1" ht="28.05" hidden="1" customHeight="1" spans="1:4">
      <c r="A236" s="19">
        <f t="shared" si="3"/>
        <v>7</v>
      </c>
      <c r="B236" s="30">
        <v>2310401</v>
      </c>
      <c r="C236" s="31" t="s">
        <v>1676</v>
      </c>
      <c r="D236" s="32">
        <v>0</v>
      </c>
    </row>
    <row r="237" s="19" customFormat="1" ht="28.05" hidden="1" customHeight="1" spans="1:4">
      <c r="A237" s="19">
        <f t="shared" si="3"/>
        <v>7</v>
      </c>
      <c r="B237" s="30">
        <v>2310402</v>
      </c>
      <c r="C237" s="31" t="s">
        <v>1677</v>
      </c>
      <c r="D237" s="32">
        <v>0</v>
      </c>
    </row>
    <row r="238" s="19" customFormat="1" ht="28.05" hidden="1" customHeight="1" spans="1:4">
      <c r="A238" s="19">
        <f t="shared" si="3"/>
        <v>7</v>
      </c>
      <c r="B238" s="30">
        <v>2310405</v>
      </c>
      <c r="C238" s="31" t="s">
        <v>1678</v>
      </c>
      <c r="D238" s="32">
        <v>0</v>
      </c>
    </row>
    <row r="239" s="19" customFormat="1" ht="26.5" hidden="1" customHeight="1" spans="1:4">
      <c r="A239" s="19">
        <f t="shared" si="3"/>
        <v>7</v>
      </c>
      <c r="B239" s="30">
        <v>2310411</v>
      </c>
      <c r="C239" s="31" t="s">
        <v>1679</v>
      </c>
      <c r="D239" s="32">
        <v>0</v>
      </c>
    </row>
    <row r="240" s="19" customFormat="1" ht="28.05" hidden="1" customHeight="1" spans="1:4">
      <c r="A240" s="19">
        <f t="shared" si="3"/>
        <v>7</v>
      </c>
      <c r="B240" s="30">
        <v>2310412</v>
      </c>
      <c r="C240" s="31" t="s">
        <v>1680</v>
      </c>
      <c r="D240" s="32">
        <v>0</v>
      </c>
    </row>
    <row r="241" s="19" customFormat="1" ht="28.05" hidden="1" customHeight="1" spans="1:4">
      <c r="A241" s="19">
        <f t="shared" si="3"/>
        <v>7</v>
      </c>
      <c r="B241" s="30">
        <v>2310413</v>
      </c>
      <c r="C241" s="31" t="s">
        <v>1681</v>
      </c>
      <c r="D241" s="32">
        <v>0</v>
      </c>
    </row>
    <row r="242" s="19" customFormat="1" ht="28.05" hidden="1" customHeight="1" spans="1:4">
      <c r="A242" s="19">
        <f t="shared" si="3"/>
        <v>7</v>
      </c>
      <c r="B242" s="30">
        <v>2310414</v>
      </c>
      <c r="C242" s="31" t="s">
        <v>1682</v>
      </c>
      <c r="D242" s="32">
        <v>0</v>
      </c>
    </row>
    <row r="243" s="19" customFormat="1" ht="28.05" hidden="1" customHeight="1" spans="1:4">
      <c r="A243" s="19">
        <f t="shared" si="3"/>
        <v>7</v>
      </c>
      <c r="B243" s="30">
        <v>2310416</v>
      </c>
      <c r="C243" s="31" t="s">
        <v>1683</v>
      </c>
      <c r="D243" s="32">
        <v>0</v>
      </c>
    </row>
    <row r="244" s="19" customFormat="1" ht="28.05" hidden="1" customHeight="1" spans="1:4">
      <c r="A244" s="19">
        <f t="shared" si="3"/>
        <v>7</v>
      </c>
      <c r="B244" s="30">
        <v>2310417</v>
      </c>
      <c r="C244" s="31" t="s">
        <v>1684</v>
      </c>
      <c r="D244" s="32">
        <v>0</v>
      </c>
    </row>
    <row r="245" s="19" customFormat="1" ht="28.05" hidden="1" customHeight="1" spans="1:4">
      <c r="A245" s="19">
        <f t="shared" si="3"/>
        <v>7</v>
      </c>
      <c r="B245" s="30">
        <v>2310418</v>
      </c>
      <c r="C245" s="31" t="s">
        <v>1685</v>
      </c>
      <c r="D245" s="32">
        <v>0</v>
      </c>
    </row>
    <row r="246" s="19" customFormat="1" ht="28.05" hidden="1" customHeight="1" spans="1:4">
      <c r="A246" s="19">
        <f t="shared" si="3"/>
        <v>7</v>
      </c>
      <c r="B246" s="30">
        <v>2310419</v>
      </c>
      <c r="C246" s="31" t="s">
        <v>1686</v>
      </c>
      <c r="D246" s="32">
        <v>0</v>
      </c>
    </row>
    <row r="247" s="19" customFormat="1" ht="28.05" hidden="1" customHeight="1" spans="1:4">
      <c r="A247" s="19">
        <f t="shared" si="3"/>
        <v>7</v>
      </c>
      <c r="B247" s="30">
        <v>2310420</v>
      </c>
      <c r="C247" s="31" t="s">
        <v>1687</v>
      </c>
      <c r="D247" s="32">
        <v>0</v>
      </c>
    </row>
    <row r="248" s="19" customFormat="1" ht="28.05" hidden="1" customHeight="1" spans="1:4">
      <c r="A248" s="19">
        <f t="shared" si="3"/>
        <v>7</v>
      </c>
      <c r="B248" s="30">
        <v>2310431</v>
      </c>
      <c r="C248" s="31" t="s">
        <v>1688</v>
      </c>
      <c r="D248" s="32">
        <v>0</v>
      </c>
    </row>
    <row r="249" s="19" customFormat="1" ht="28.05" hidden="1" customHeight="1" spans="1:4">
      <c r="A249" s="19">
        <f t="shared" si="3"/>
        <v>7</v>
      </c>
      <c r="B249" s="30">
        <v>2310432</v>
      </c>
      <c r="C249" s="31" t="s">
        <v>1689</v>
      </c>
      <c r="D249" s="32">
        <v>0</v>
      </c>
    </row>
    <row r="250" s="19" customFormat="1" ht="28.05" hidden="1" customHeight="1" spans="1:4">
      <c r="A250" s="19">
        <f t="shared" si="3"/>
        <v>7</v>
      </c>
      <c r="B250" s="30">
        <v>2310433</v>
      </c>
      <c r="C250" s="31" t="s">
        <v>1690</v>
      </c>
      <c r="D250" s="32">
        <v>0</v>
      </c>
    </row>
    <row r="251" s="19" customFormat="1" ht="28.05" hidden="1" customHeight="1" spans="1:4">
      <c r="A251" s="19">
        <f t="shared" si="3"/>
        <v>7</v>
      </c>
      <c r="B251" s="30">
        <v>2310498</v>
      </c>
      <c r="C251" s="31" t="s">
        <v>1691</v>
      </c>
      <c r="D251" s="32">
        <v>0</v>
      </c>
    </row>
    <row r="252" s="19" customFormat="1" ht="28.05" hidden="1" customHeight="1" spans="1:4">
      <c r="A252" s="19">
        <f t="shared" si="3"/>
        <v>7</v>
      </c>
      <c r="B252" s="30">
        <v>2310499</v>
      </c>
      <c r="C252" s="31" t="s">
        <v>1692</v>
      </c>
      <c r="D252" s="32">
        <v>0</v>
      </c>
    </row>
    <row r="253" s="19" customFormat="1" ht="26.5" hidden="1" customHeight="1" spans="1:4">
      <c r="A253" s="19">
        <f t="shared" si="3"/>
        <v>3</v>
      </c>
      <c r="B253" s="30">
        <v>232</v>
      </c>
      <c r="C253" s="31" t="s">
        <v>1693</v>
      </c>
      <c r="D253" s="32">
        <v>0</v>
      </c>
    </row>
    <row r="254" s="19" customFormat="1" ht="26.5" hidden="1" customHeight="1" spans="1:4">
      <c r="A254" s="19">
        <f t="shared" si="3"/>
        <v>5</v>
      </c>
      <c r="B254" s="30">
        <v>23204</v>
      </c>
      <c r="C254" s="31" t="s">
        <v>1694</v>
      </c>
      <c r="D254" s="32">
        <v>0</v>
      </c>
    </row>
    <row r="255" s="19" customFormat="1" ht="28.05" hidden="1" customHeight="1" spans="1:4">
      <c r="A255" s="19">
        <f t="shared" si="3"/>
        <v>7</v>
      </c>
      <c r="B255" s="30">
        <v>2320401</v>
      </c>
      <c r="C255" s="31" t="s">
        <v>1695</v>
      </c>
      <c r="D255" s="32">
        <v>0</v>
      </c>
    </row>
    <row r="256" s="19" customFormat="1" ht="28.05" hidden="1" customHeight="1" spans="1:4">
      <c r="A256" s="19">
        <f t="shared" si="3"/>
        <v>7</v>
      </c>
      <c r="B256" s="30">
        <v>2320402</v>
      </c>
      <c r="C256" s="31" t="s">
        <v>1696</v>
      </c>
      <c r="D256" s="32">
        <v>0</v>
      </c>
    </row>
    <row r="257" s="19" customFormat="1" ht="28.05" hidden="1" customHeight="1" spans="1:4">
      <c r="A257" s="19">
        <f t="shared" si="3"/>
        <v>7</v>
      </c>
      <c r="B257" s="30">
        <v>2320405</v>
      </c>
      <c r="C257" s="31" t="s">
        <v>1697</v>
      </c>
      <c r="D257" s="32">
        <v>0</v>
      </c>
    </row>
    <row r="258" s="19" customFormat="1" ht="26.5" hidden="1" customHeight="1" spans="1:4">
      <c r="A258" s="19">
        <f t="shared" si="3"/>
        <v>7</v>
      </c>
      <c r="B258" s="30">
        <v>2320411</v>
      </c>
      <c r="C258" s="31" t="s">
        <v>1698</v>
      </c>
      <c r="D258" s="32">
        <v>0</v>
      </c>
    </row>
    <row r="259" s="19" customFormat="1" ht="28.05" hidden="1" customHeight="1" spans="1:4">
      <c r="A259" s="19">
        <f t="shared" si="3"/>
        <v>7</v>
      </c>
      <c r="B259" s="30">
        <v>2320412</v>
      </c>
      <c r="C259" s="31" t="s">
        <v>1699</v>
      </c>
      <c r="D259" s="32">
        <v>0</v>
      </c>
    </row>
    <row r="260" s="19" customFormat="1" ht="28.05" hidden="1" customHeight="1" spans="1:4">
      <c r="A260" s="19">
        <f t="shared" si="3"/>
        <v>7</v>
      </c>
      <c r="B260" s="30">
        <v>2320413</v>
      </c>
      <c r="C260" s="31" t="s">
        <v>1700</v>
      </c>
      <c r="D260" s="32">
        <v>0</v>
      </c>
    </row>
    <row r="261" s="19" customFormat="1" ht="28.05" hidden="1" customHeight="1" spans="1:4">
      <c r="A261" s="19">
        <f t="shared" si="3"/>
        <v>7</v>
      </c>
      <c r="B261" s="30">
        <v>2320414</v>
      </c>
      <c r="C261" s="31" t="s">
        <v>1701</v>
      </c>
      <c r="D261" s="32">
        <v>0</v>
      </c>
    </row>
    <row r="262" s="19" customFormat="1" ht="28.05" hidden="1" customHeight="1" spans="1:4">
      <c r="A262" s="19">
        <f t="shared" si="3"/>
        <v>7</v>
      </c>
      <c r="B262" s="30">
        <v>2320416</v>
      </c>
      <c r="C262" s="31" t="s">
        <v>1702</v>
      </c>
      <c r="D262" s="32">
        <v>0</v>
      </c>
    </row>
    <row r="263" s="19" customFormat="1" ht="28.05" hidden="1" customHeight="1" spans="1:4">
      <c r="A263" s="19">
        <f t="shared" ref="A263:A291" si="4">LEN(B263)</f>
        <v>7</v>
      </c>
      <c r="B263" s="30">
        <v>2320417</v>
      </c>
      <c r="C263" s="31" t="s">
        <v>1703</v>
      </c>
      <c r="D263" s="32">
        <v>0</v>
      </c>
    </row>
    <row r="264" s="19" customFormat="1" ht="28.05" hidden="1" customHeight="1" spans="1:4">
      <c r="A264" s="19">
        <f t="shared" si="4"/>
        <v>7</v>
      </c>
      <c r="B264" s="30">
        <v>2320418</v>
      </c>
      <c r="C264" s="31" t="s">
        <v>1704</v>
      </c>
      <c r="D264" s="32">
        <v>0</v>
      </c>
    </row>
    <row r="265" s="19" customFormat="1" ht="28.05" hidden="1" customHeight="1" spans="1:4">
      <c r="A265" s="19">
        <f t="shared" si="4"/>
        <v>7</v>
      </c>
      <c r="B265" s="30">
        <v>2320419</v>
      </c>
      <c r="C265" s="31" t="s">
        <v>1705</v>
      </c>
      <c r="D265" s="32">
        <v>0</v>
      </c>
    </row>
    <row r="266" s="19" customFormat="1" ht="28.05" hidden="1" customHeight="1" spans="1:4">
      <c r="A266" s="19">
        <f t="shared" si="4"/>
        <v>7</v>
      </c>
      <c r="B266" s="30">
        <v>2320420</v>
      </c>
      <c r="C266" s="31" t="s">
        <v>1706</v>
      </c>
      <c r="D266" s="32">
        <v>0</v>
      </c>
    </row>
    <row r="267" s="19" customFormat="1" ht="28.05" hidden="1" customHeight="1" spans="1:4">
      <c r="A267" s="19">
        <f t="shared" si="4"/>
        <v>7</v>
      </c>
      <c r="B267" s="30">
        <v>2320431</v>
      </c>
      <c r="C267" s="31" t="s">
        <v>1707</v>
      </c>
      <c r="D267" s="32">
        <v>0</v>
      </c>
    </row>
    <row r="268" s="19" customFormat="1" ht="28.05" hidden="1" customHeight="1" spans="1:4">
      <c r="A268" s="19">
        <f t="shared" si="4"/>
        <v>7</v>
      </c>
      <c r="B268" s="30">
        <v>2320432</v>
      </c>
      <c r="C268" s="31" t="s">
        <v>1708</v>
      </c>
      <c r="D268" s="32">
        <v>0</v>
      </c>
    </row>
    <row r="269" s="19" customFormat="1" ht="28.05" hidden="1" customHeight="1" spans="1:4">
      <c r="A269" s="19">
        <f t="shared" si="4"/>
        <v>7</v>
      </c>
      <c r="B269" s="30">
        <v>2320433</v>
      </c>
      <c r="C269" s="31" t="s">
        <v>1709</v>
      </c>
      <c r="D269" s="32">
        <v>0</v>
      </c>
    </row>
    <row r="270" s="19" customFormat="1" ht="28.05" hidden="1" customHeight="1" spans="1:4">
      <c r="A270" s="19">
        <f t="shared" si="4"/>
        <v>7</v>
      </c>
      <c r="B270" s="30">
        <v>2320498</v>
      </c>
      <c r="C270" s="31" t="s">
        <v>1710</v>
      </c>
      <c r="D270" s="32">
        <v>0</v>
      </c>
    </row>
    <row r="271" s="19" customFormat="1" ht="28.05" hidden="1" customHeight="1" spans="1:4">
      <c r="A271" s="19">
        <f t="shared" si="4"/>
        <v>7</v>
      </c>
      <c r="B271" s="30">
        <v>2320499</v>
      </c>
      <c r="C271" s="31" t="s">
        <v>1711</v>
      </c>
      <c r="D271" s="32">
        <v>0</v>
      </c>
    </row>
    <row r="272" s="19" customFormat="1" ht="28.05" hidden="1" customHeight="1" spans="1:4">
      <c r="A272" s="19">
        <f t="shared" si="4"/>
        <v>3</v>
      </c>
      <c r="B272" s="30">
        <v>233</v>
      </c>
      <c r="C272" s="31" t="s">
        <v>1712</v>
      </c>
      <c r="D272" s="32">
        <v>0</v>
      </c>
    </row>
    <row r="273" s="19" customFormat="1" ht="28.05" hidden="1" customHeight="1" spans="1:4">
      <c r="A273" s="19">
        <f t="shared" si="4"/>
        <v>5</v>
      </c>
      <c r="B273" s="30">
        <v>23304</v>
      </c>
      <c r="C273" s="31" t="s">
        <v>1713</v>
      </c>
      <c r="D273" s="32">
        <v>0</v>
      </c>
    </row>
    <row r="274" s="19" customFormat="1" ht="28.05" hidden="1" customHeight="1" spans="1:4">
      <c r="A274" s="19">
        <f t="shared" si="4"/>
        <v>7</v>
      </c>
      <c r="B274" s="30">
        <v>2330401</v>
      </c>
      <c r="C274" s="31" t="s">
        <v>1714</v>
      </c>
      <c r="D274" s="32">
        <v>0</v>
      </c>
    </row>
    <row r="275" s="19" customFormat="1" ht="28.05" hidden="1" customHeight="1" spans="1:4">
      <c r="A275" s="19">
        <f t="shared" si="4"/>
        <v>7</v>
      </c>
      <c r="B275" s="30">
        <v>2330402</v>
      </c>
      <c r="C275" s="31" t="s">
        <v>1715</v>
      </c>
      <c r="D275" s="32">
        <v>0</v>
      </c>
    </row>
    <row r="276" s="19" customFormat="1" ht="28.05" hidden="1" customHeight="1" spans="1:4">
      <c r="A276" s="19">
        <f t="shared" si="4"/>
        <v>7</v>
      </c>
      <c r="B276" s="30">
        <v>2330405</v>
      </c>
      <c r="C276" s="31" t="s">
        <v>1716</v>
      </c>
      <c r="D276" s="32">
        <v>0</v>
      </c>
    </row>
    <row r="277" s="19" customFormat="1" ht="28.05" hidden="1" customHeight="1" spans="1:4">
      <c r="A277" s="19">
        <f t="shared" si="4"/>
        <v>7</v>
      </c>
      <c r="B277" s="30">
        <v>2330411</v>
      </c>
      <c r="C277" s="31" t="s">
        <v>1717</v>
      </c>
      <c r="D277" s="32">
        <v>0</v>
      </c>
    </row>
    <row r="278" s="19" customFormat="1" ht="28.05" hidden="1" customHeight="1" spans="1:4">
      <c r="A278" s="19">
        <f t="shared" si="4"/>
        <v>7</v>
      </c>
      <c r="B278" s="30">
        <v>2330412</v>
      </c>
      <c r="C278" s="31" t="s">
        <v>1718</v>
      </c>
      <c r="D278" s="32">
        <v>0</v>
      </c>
    </row>
    <row r="279" s="19" customFormat="1" ht="28.05" hidden="1" customHeight="1" spans="1:4">
      <c r="A279" s="19">
        <f t="shared" si="4"/>
        <v>7</v>
      </c>
      <c r="B279" s="30">
        <v>2330413</v>
      </c>
      <c r="C279" s="31" t="s">
        <v>1719</v>
      </c>
      <c r="D279" s="32">
        <v>0</v>
      </c>
    </row>
    <row r="280" s="19" customFormat="1" ht="28.05" hidden="1" customHeight="1" spans="1:4">
      <c r="A280" s="19">
        <f t="shared" si="4"/>
        <v>7</v>
      </c>
      <c r="B280" s="30">
        <v>2330414</v>
      </c>
      <c r="C280" s="31" t="s">
        <v>1720</v>
      </c>
      <c r="D280" s="32">
        <v>0</v>
      </c>
    </row>
    <row r="281" s="19" customFormat="1" ht="28.05" hidden="1" customHeight="1" spans="1:4">
      <c r="A281" s="19">
        <f t="shared" si="4"/>
        <v>7</v>
      </c>
      <c r="B281" s="30">
        <v>2330416</v>
      </c>
      <c r="C281" s="31" t="s">
        <v>1721</v>
      </c>
      <c r="D281" s="32">
        <v>0</v>
      </c>
    </row>
    <row r="282" s="19" customFormat="1" ht="28.05" hidden="1" customHeight="1" spans="1:4">
      <c r="A282" s="19">
        <f t="shared" si="4"/>
        <v>7</v>
      </c>
      <c r="B282" s="30">
        <v>2330417</v>
      </c>
      <c r="C282" s="31" t="s">
        <v>1722</v>
      </c>
      <c r="D282" s="32">
        <v>0</v>
      </c>
    </row>
    <row r="283" s="19" customFormat="1" ht="28.05" hidden="1" customHeight="1" spans="1:4">
      <c r="A283" s="19">
        <f t="shared" si="4"/>
        <v>7</v>
      </c>
      <c r="B283" s="30">
        <v>2330418</v>
      </c>
      <c r="C283" s="31" t="s">
        <v>1723</v>
      </c>
      <c r="D283" s="32">
        <v>0</v>
      </c>
    </row>
    <row r="284" s="19" customFormat="1" ht="28.05" hidden="1" customHeight="1" spans="1:4">
      <c r="A284" s="19">
        <f t="shared" si="4"/>
        <v>7</v>
      </c>
      <c r="B284" s="30">
        <v>2330419</v>
      </c>
      <c r="C284" s="31" t="s">
        <v>1724</v>
      </c>
      <c r="D284" s="32">
        <v>0</v>
      </c>
    </row>
    <row r="285" s="19" customFormat="1" ht="28.05" hidden="1" customHeight="1" spans="1:4">
      <c r="A285" s="19">
        <f t="shared" si="4"/>
        <v>7</v>
      </c>
      <c r="B285" s="30">
        <v>2330420</v>
      </c>
      <c r="C285" s="31" t="s">
        <v>1725</v>
      </c>
      <c r="D285" s="32">
        <v>0</v>
      </c>
    </row>
    <row r="286" s="19" customFormat="1" ht="28.05" hidden="1" customHeight="1" spans="1:4">
      <c r="A286" s="19">
        <f t="shared" si="4"/>
        <v>7</v>
      </c>
      <c r="B286" s="30">
        <v>2330431</v>
      </c>
      <c r="C286" s="31" t="s">
        <v>1726</v>
      </c>
      <c r="D286" s="32">
        <v>0</v>
      </c>
    </row>
    <row r="287" s="19" customFormat="1" ht="28.05" hidden="1" customHeight="1" spans="1:4">
      <c r="A287" s="19">
        <f t="shared" si="4"/>
        <v>7</v>
      </c>
      <c r="B287" s="30">
        <v>2330432</v>
      </c>
      <c r="C287" s="31" t="s">
        <v>1727</v>
      </c>
      <c r="D287" s="32">
        <v>0</v>
      </c>
    </row>
    <row r="288" s="19" customFormat="1" ht="28.05" hidden="1" customHeight="1" spans="1:4">
      <c r="A288" s="19">
        <f t="shared" si="4"/>
        <v>7</v>
      </c>
      <c r="B288" s="30">
        <v>2330433</v>
      </c>
      <c r="C288" s="31" t="s">
        <v>1728</v>
      </c>
      <c r="D288" s="32">
        <v>0</v>
      </c>
    </row>
    <row r="289" s="19" customFormat="1" ht="28.05" hidden="1" customHeight="1" spans="1:4">
      <c r="A289" s="19">
        <f t="shared" si="4"/>
        <v>7</v>
      </c>
      <c r="B289" s="30">
        <v>2330498</v>
      </c>
      <c r="C289" s="31" t="s">
        <v>1729</v>
      </c>
      <c r="D289" s="32">
        <v>0</v>
      </c>
    </row>
    <row r="290" s="19" customFormat="1" ht="28.05" hidden="1" customHeight="1" spans="1:4">
      <c r="A290" s="19">
        <f t="shared" si="4"/>
        <v>7</v>
      </c>
      <c r="B290" s="30">
        <v>2330499</v>
      </c>
      <c r="C290" s="31" t="s">
        <v>1730</v>
      </c>
      <c r="D290" s="32">
        <v>0</v>
      </c>
    </row>
    <row r="291" s="19" customFormat="1" ht="22.95" hidden="1" customHeight="1" spans="2:4">
      <c r="B291" s="38" t="s">
        <v>1731</v>
      </c>
      <c r="C291" s="38"/>
      <c r="D291" s="39">
        <v>0</v>
      </c>
    </row>
    <row r="292" spans="2:4">
      <c r="B292" s="40"/>
      <c r="C292" s="40"/>
      <c r="D292" s="41"/>
    </row>
  </sheetData>
  <autoFilter xmlns:etc="http://www.wps.cn/officeDocument/2017/etCustomData" ref="A5:D291" etc:filterBottomFollowUsedRange="0">
    <filterColumn colId="3">
      <filters>
        <filter val="80.00"/>
        <filter val="13,534.40"/>
        <filter val="3,600.00"/>
      </filters>
    </filterColumn>
    <extLst/>
  </autoFilter>
  <mergeCells count="4">
    <mergeCell ref="B1:D1"/>
    <mergeCell ref="B2:D2"/>
    <mergeCell ref="B291:C291"/>
    <mergeCell ref="B292:D292"/>
  </mergeCells>
  <printOptions horizontalCentered="1"/>
  <pageMargins left="0.751388888888889" right="0.751388888888889" top="1" bottom="1" header="0.5" footer="1.02361111111111"/>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B24"/>
  <sheetViews>
    <sheetView view="pageBreakPreview" zoomScaleNormal="100" topLeftCell="A10" workbookViewId="0">
      <selection activeCell="B6" sqref="B6"/>
    </sheetView>
  </sheetViews>
  <sheetFormatPr defaultColWidth="8.87962962962963" defaultRowHeight="14.4" outlineLevelCol="1"/>
  <cols>
    <col min="1" max="1" width="44.6296296296296" style="2" customWidth="1"/>
    <col min="2" max="2" width="35.8796296296296" style="2" customWidth="1"/>
    <col min="3" max="16384" width="8.87962962962963" style="2"/>
  </cols>
  <sheetData>
    <row r="1" s="1" customFormat="1" ht="33" customHeight="1" spans="1:1">
      <c r="A1" s="3" t="s">
        <v>1732</v>
      </c>
    </row>
    <row r="2" ht="64" customHeight="1" spans="1:2">
      <c r="A2" s="4" t="s">
        <v>1733</v>
      </c>
      <c r="B2" s="5"/>
    </row>
    <row r="3" ht="30" customHeight="1" spans="2:2">
      <c r="B3" s="6" t="s">
        <v>2</v>
      </c>
    </row>
    <row r="4" ht="25" customHeight="1" spans="1:2">
      <c r="A4" s="7" t="s">
        <v>3</v>
      </c>
      <c r="B4" s="8" t="s">
        <v>1734</v>
      </c>
    </row>
    <row r="5" ht="25" customHeight="1" spans="1:2">
      <c r="A5" s="9" t="s">
        <v>1735</v>
      </c>
      <c r="B5" s="10">
        <f>B6+B9</f>
        <v>55669</v>
      </c>
    </row>
    <row r="6" ht="25" customHeight="1" spans="1:2">
      <c r="A6" s="11" t="s">
        <v>1736</v>
      </c>
      <c r="B6" s="12">
        <f>SUM(B7:B8)</f>
        <v>2770</v>
      </c>
    </row>
    <row r="7" ht="25" customHeight="1" spans="1:2">
      <c r="A7" s="13" t="s">
        <v>1737</v>
      </c>
      <c r="B7" s="12">
        <v>0</v>
      </c>
    </row>
    <row r="8" ht="25" customHeight="1" spans="1:2">
      <c r="A8" s="13" t="s">
        <v>1738</v>
      </c>
      <c r="B8" s="12">
        <v>2770</v>
      </c>
    </row>
    <row r="9" ht="25" customHeight="1" spans="1:2">
      <c r="A9" s="11" t="s">
        <v>1739</v>
      </c>
      <c r="B9" s="12">
        <f>SUM(B10:B11)</f>
        <v>52899</v>
      </c>
    </row>
    <row r="10" ht="25" customHeight="1" spans="1:2">
      <c r="A10" s="13" t="s">
        <v>1737</v>
      </c>
      <c r="B10" s="12">
        <f>53127-625</f>
        <v>52502</v>
      </c>
    </row>
    <row r="11" ht="25" customHeight="1" spans="1:2">
      <c r="A11" s="13" t="s">
        <v>1740</v>
      </c>
      <c r="B11" s="12">
        <v>397</v>
      </c>
    </row>
    <row r="12" ht="25" customHeight="1" spans="1:2">
      <c r="A12" s="9" t="s">
        <v>1741</v>
      </c>
      <c r="B12" s="10">
        <f>B13+B14</f>
        <v>3467</v>
      </c>
    </row>
    <row r="13" ht="25" customHeight="1" spans="1:2">
      <c r="A13" s="11" t="s">
        <v>1736</v>
      </c>
      <c r="B13" s="12">
        <v>2970</v>
      </c>
    </row>
    <row r="14" ht="25" customHeight="1" spans="1:2">
      <c r="A14" s="11" t="s">
        <v>1739</v>
      </c>
      <c r="B14" s="12">
        <f>497</f>
        <v>497</v>
      </c>
    </row>
    <row r="15" ht="25" customHeight="1" spans="1:2">
      <c r="A15" s="9" t="s">
        <v>1742</v>
      </c>
      <c r="B15" s="10">
        <f>B16+B17</f>
        <v>4968.73</v>
      </c>
    </row>
    <row r="16" ht="25" customHeight="1" spans="1:2">
      <c r="A16" s="11" t="s">
        <v>1736</v>
      </c>
      <c r="B16" s="14">
        <v>1210.68</v>
      </c>
    </row>
    <row r="17" ht="25" customHeight="1" spans="1:2">
      <c r="A17" s="11" t="s">
        <v>1739</v>
      </c>
      <c r="B17" s="12">
        <v>3758.05</v>
      </c>
    </row>
    <row r="18" ht="25" customHeight="1" spans="1:2">
      <c r="A18" s="9" t="s">
        <v>1743</v>
      </c>
      <c r="B18" s="10">
        <f>B19+B20</f>
        <v>21293.2</v>
      </c>
    </row>
    <row r="19" ht="25" customHeight="1" spans="1:2">
      <c r="A19" s="11" t="s">
        <v>1744</v>
      </c>
      <c r="B19" s="12">
        <v>12788.8</v>
      </c>
    </row>
    <row r="20" ht="25" customHeight="1" spans="1:2">
      <c r="A20" s="11" t="s">
        <v>1739</v>
      </c>
      <c r="B20" s="12">
        <v>8504.4</v>
      </c>
    </row>
    <row r="21" ht="25" customHeight="1" spans="1:2">
      <c r="A21" s="9" t="s">
        <v>1745</v>
      </c>
      <c r="B21" s="10">
        <f>B22+B23</f>
        <v>6400</v>
      </c>
    </row>
    <row r="22" ht="25" customHeight="1" spans="1:2">
      <c r="A22" s="11" t="s">
        <v>1736</v>
      </c>
      <c r="B22" s="12">
        <v>1400</v>
      </c>
    </row>
    <row r="23" ht="25" customHeight="1" spans="1:2">
      <c r="A23" s="11" t="s">
        <v>1739</v>
      </c>
      <c r="B23" s="12">
        <v>5000</v>
      </c>
    </row>
    <row r="24" spans="1:1">
      <c r="A24" s="15"/>
    </row>
  </sheetData>
  <mergeCells count="1">
    <mergeCell ref="A2:B2"/>
  </mergeCells>
  <printOptions horizontalCentered="1"/>
  <pageMargins left="0.751388888888889" right="0.751388888888889" top="1" bottom="1" header="0.5" footer="1.02361111111111"/>
  <pageSetup paperSize="9" fitToHeight="0" orientation="portrait" horizontalDpi="600" verticalDpi="600"/>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3" master="" otherUserPermission="visible">
    <arrUserId title="区域1" rangeCreator="" othersAccessPermission="edit"/>
  </rangeList>
  <rangeList sheetStid="14" master="" otherUserPermission="visible"/>
  <rangeList sheetStid="13" master="" otherUserPermission="visible"/>
  <rangeList sheetStid="10" master="" otherUserPermission="visible"/>
  <rangeList sheetStid="2" master="" otherUserPermission="visible">
    <arrUserId title="区域1_6" rangeCreator="" othersAccessPermission="edit"/>
  </rangeList>
  <rangeList sheetStid="12" master="" otherUserPermission="visible">
    <arrUserId title="区域1_6" rangeCreator="" othersAccessPermission="edit"/>
  </rangeList>
  <rangeList sheetStid="9" master="" otherUserPermission="visible"/>
  <rangeList sheetStid="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9</vt:i4>
      </vt:variant>
    </vt:vector>
  </HeadingPairs>
  <TitlesOfParts>
    <vt:vector size="9" baseType="lpstr">
      <vt:lpstr>1、一般公共预算收入</vt:lpstr>
      <vt:lpstr>2、一般公共预算支出</vt:lpstr>
      <vt:lpstr>3、一般公共预算支出表（按功能分类项级科目） (2)</vt:lpstr>
      <vt:lpstr>4、一般公共预算支出表（按政府预算经济分类款级科目）</vt:lpstr>
      <vt:lpstr>5、一般公共预算“三公”经费表</vt:lpstr>
      <vt:lpstr>6、政府性基金收入</vt:lpstr>
      <vt:lpstr>7、政府性基金支出</vt:lpstr>
      <vt:lpstr>8、政府性基金支出（按功能分类项级科目）</vt:lpstr>
      <vt:lpstr>9、政府债券转贷及还本情况表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revision>1</cp:revision>
  <dcterms:created xsi:type="dcterms:W3CDTF">2019-01-31T09:55:00Z</dcterms:created>
  <cp:lastPrinted>2019-02-01T02:25:00Z</cp:lastPrinted>
  <dcterms:modified xsi:type="dcterms:W3CDTF">2026-03-20T01:36:53Z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2052-12.8.2.18606</vt:lpwstr>
  </property>
  <property fmtid="{D5CDD505-2E9C-101B-9397-08002B2CF9AE}" pid="3" name="ICV">
    <vt:lpwstr>AFC1C5520FA84756A1D6E05FB728FD3F_13</vt:lpwstr>
  </property>
</Properties>
</file>