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3．港口镇2025年其他财政专户资金预算执行情况表" sheetId="3" r:id="rId1"/>
  </sheets>
  <definedNames>
    <definedName name="_xlnm.Print_Titles" localSheetId="0">'3．港口镇2025年其他财政专户资金预算执行情况表'!$A:$A,'3．港口镇2025年其他财政专户资金预算执行情况表'!$2:$5</definedName>
    <definedName name="_xlnm.Print_Area" localSheetId="0">'3．港口镇2025年其他财政专户资金预算执行情况表'!$B$1:$P$23</definedName>
  </definedNames>
  <calcPr calcId="144525"/>
</workbook>
</file>

<file path=xl/sharedStrings.xml><?xml version="1.0" encoding="utf-8"?>
<sst xmlns="http://schemas.openxmlformats.org/spreadsheetml/2006/main" count="49" uniqueCount="41">
  <si>
    <t>附表3</t>
  </si>
  <si>
    <r>
      <t>港口镇2025年</t>
    </r>
    <r>
      <rPr>
        <sz val="24"/>
        <color rgb="FFFF0000"/>
        <rFont val="微软简标宋"/>
        <charset val="134"/>
      </rPr>
      <t>其他</t>
    </r>
    <r>
      <rPr>
        <sz val="24"/>
        <color rgb="FF000000"/>
        <rFont val="微软简标宋"/>
        <charset val="134"/>
      </rPr>
      <t>财政专户收支预算执行情况表</t>
    </r>
  </si>
  <si>
    <t>单位：万元</t>
  </si>
  <si>
    <t>收入</t>
  </si>
  <si>
    <t>年初预算数</t>
  </si>
  <si>
    <t>预算调整数</t>
  </si>
  <si>
    <t>调整后预算</t>
  </si>
  <si>
    <t>1-12月份
执行数</t>
  </si>
  <si>
    <t>执行率</t>
  </si>
  <si>
    <t>支出</t>
  </si>
  <si>
    <t>1-12月份执行数</t>
  </si>
  <si>
    <t>调增专项转移支付调整收入</t>
  </si>
  <si>
    <t>其他调整</t>
  </si>
  <si>
    <t>小计</t>
  </si>
  <si>
    <t>调增专项转移支付调整支出</t>
  </si>
  <si>
    <t>一、财政专户预算收入</t>
  </si>
  <si>
    <t>一、财政专户预算支出</t>
  </si>
  <si>
    <t>1、教育收入</t>
  </si>
  <si>
    <t>1、一般公共服务支出</t>
  </si>
  <si>
    <t>2、医疗收入</t>
  </si>
  <si>
    <t>2、公共安全支出</t>
  </si>
  <si>
    <t>3、其他服务性收入</t>
  </si>
  <si>
    <t>3、教育支出</t>
  </si>
  <si>
    <t>4、文化旅游体育与传媒</t>
  </si>
  <si>
    <t>5、社会保障和就业支出</t>
  </si>
  <si>
    <t>二、上级补助收入</t>
  </si>
  <si>
    <t>6、卫生健康支出</t>
  </si>
  <si>
    <t>三、专用基金助收入</t>
  </si>
  <si>
    <t>7、城乡社区支出</t>
  </si>
  <si>
    <t>8、农林水支出</t>
  </si>
  <si>
    <t>9、灾害防治及应急管理支出</t>
  </si>
  <si>
    <t>二、专用基金支出</t>
  </si>
  <si>
    <t>三、调出资金</t>
  </si>
  <si>
    <t>收入小计</t>
  </si>
  <si>
    <t>支出小计</t>
  </si>
  <si>
    <t>四、上年结余</t>
  </si>
  <si>
    <t>四、本年结余</t>
  </si>
  <si>
    <t xml:space="preserve">    其中：结转支出</t>
  </si>
  <si>
    <t xml:space="preserve">          净结余</t>
  </si>
  <si>
    <t>一至四项收入合计</t>
  </si>
  <si>
    <t>一至四项支出合计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</si>
</sst>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"/>
  </numFmts>
  <fonts count="31">
    <font>
      <sz val="12"/>
      <name val="宋体"/>
      <charset val="134"/>
    </font>
    <font>
      <sz val="10"/>
      <color indexed="8"/>
      <name val="宋体"/>
      <charset val="134"/>
    </font>
    <font>
      <sz val="11"/>
      <color indexed="8"/>
      <name val="仿宋_GB2312"/>
      <charset val="134"/>
    </font>
    <font>
      <sz val="11"/>
      <color indexed="8"/>
      <name val="黑体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4"/>
      <color indexed="8"/>
      <name val="仿宋_GB2312"/>
      <charset val="134"/>
    </font>
    <font>
      <sz val="10"/>
      <color indexed="8"/>
      <name val="黑体"/>
      <charset val="134"/>
    </font>
    <font>
      <sz val="24"/>
      <color rgb="FF000000"/>
      <name val="微软简标宋"/>
      <charset val="134"/>
    </font>
    <font>
      <sz val="24"/>
      <color indexed="8"/>
      <name val="微软简标宋"/>
      <charset val="134"/>
    </font>
    <font>
      <sz val="12"/>
      <color indexed="8"/>
      <name val="仿宋_GB2312"/>
      <charset val="0"/>
    </font>
    <font>
      <b/>
      <sz val="12"/>
      <color indexed="8"/>
      <name val="仿宋_GB2312"/>
      <charset val="0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24"/>
      <color rgb="FFFF0000"/>
      <name val="微软简标宋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/>
    <xf numFmtId="42" fontId="0" fillId="0" borderId="0" applyProtection="0"/>
    <xf numFmtId="0" fontId="13" fillId="2" borderId="0" applyProtection="0"/>
    <xf numFmtId="0" fontId="20" fillId="8" borderId="11" applyProtection="0"/>
    <xf numFmtId="44" fontId="0" fillId="0" borderId="0" applyProtection="0"/>
    <xf numFmtId="41" fontId="0" fillId="0" borderId="0" applyProtection="0"/>
    <xf numFmtId="0" fontId="13" fillId="11" borderId="0" applyProtection="0"/>
    <xf numFmtId="0" fontId="14" fillId="4" borderId="0" applyProtection="0"/>
    <xf numFmtId="43" fontId="0" fillId="0" borderId="0" applyProtection="0"/>
    <xf numFmtId="0" fontId="24" fillId="11" borderId="0" applyProtection="0"/>
    <xf numFmtId="0" fontId="19" fillId="0" borderId="0" applyProtection="0"/>
    <xf numFmtId="9" fontId="0" fillId="0" borderId="0" applyProtection="0"/>
    <xf numFmtId="0" fontId="27" fillId="0" borderId="0" applyProtection="0"/>
    <xf numFmtId="0" fontId="0" fillId="6" borderId="14" applyProtection="0"/>
    <xf numFmtId="0" fontId="24" fillId="4" borderId="0" applyProtection="0"/>
    <xf numFmtId="0" fontId="17" fillId="0" borderId="0" applyProtection="0"/>
    <xf numFmtId="0" fontId="23" fillId="0" borderId="0" applyProtection="0"/>
    <xf numFmtId="0" fontId="18" fillId="0" borderId="0" applyProtection="0"/>
    <xf numFmtId="0" fontId="26" fillId="0" borderId="0" applyProtection="0"/>
    <xf numFmtId="0" fontId="16" fillId="0" borderId="13" applyProtection="0"/>
    <xf numFmtId="0" fontId="22" fillId="0" borderId="13" applyProtection="0"/>
    <xf numFmtId="0" fontId="24" fillId="7" borderId="0" applyProtection="0"/>
    <xf numFmtId="0" fontId="17" fillId="0" borderId="15" applyProtection="0"/>
    <xf numFmtId="0" fontId="24" fillId="8" borderId="0" applyProtection="0"/>
    <xf numFmtId="0" fontId="25" fillId="2" borderId="16" applyProtection="0"/>
    <xf numFmtId="0" fontId="12" fillId="2" borderId="11" applyProtection="0"/>
    <xf numFmtId="0" fontId="15" fillId="5" borderId="12" applyProtection="0"/>
    <xf numFmtId="0" fontId="13" fillId="10" borderId="0" applyProtection="0"/>
    <xf numFmtId="0" fontId="24" fillId="13" borderId="0" applyProtection="0"/>
    <xf numFmtId="0" fontId="28" fillId="0" borderId="17" applyProtection="0"/>
    <xf numFmtId="0" fontId="29" fillId="0" borderId="18" applyProtection="0"/>
    <xf numFmtId="0" fontId="21" fillId="10" borderId="0" applyProtection="0"/>
    <xf numFmtId="0" fontId="14" fillId="9" borderId="0" applyProtection="0"/>
    <xf numFmtId="0" fontId="13" fillId="15" borderId="0" applyProtection="0"/>
    <xf numFmtId="0" fontId="24" fillId="14" borderId="0" applyProtection="0"/>
    <xf numFmtId="0" fontId="13" fillId="3" borderId="0" applyProtection="0"/>
    <xf numFmtId="0" fontId="13" fillId="7" borderId="0" applyProtection="0"/>
    <xf numFmtId="0" fontId="13" fillId="8" borderId="0" applyProtection="0"/>
    <xf numFmtId="0" fontId="13" fillId="8" borderId="0" applyProtection="0"/>
    <xf numFmtId="0" fontId="24" fillId="5" borderId="0" applyProtection="0"/>
    <xf numFmtId="0" fontId="24" fillId="16" borderId="0" applyProtection="0"/>
    <xf numFmtId="0" fontId="13" fillId="6" borderId="0" applyProtection="0"/>
    <xf numFmtId="0" fontId="13" fillId="8" borderId="0" applyProtection="0"/>
    <xf numFmtId="0" fontId="24" fillId="14" borderId="0" applyProtection="0"/>
    <xf numFmtId="0" fontId="13" fillId="7" borderId="0" applyProtection="0"/>
    <xf numFmtId="0" fontId="24" fillId="7" borderId="0" applyProtection="0"/>
    <xf numFmtId="0" fontId="24" fillId="12" borderId="0" applyProtection="0"/>
    <xf numFmtId="0" fontId="13" fillId="10" borderId="0" applyProtection="0"/>
    <xf numFmtId="0" fontId="24" fillId="12" borderId="0" applyProtection="0"/>
  </cellStyleXfs>
  <cellXfs count="41">
    <xf numFmtId="0" fontId="0" fillId="0" borderId="0" xfId="0"/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 shrinkToFit="1"/>
    </xf>
    <xf numFmtId="49" fontId="9" fillId="0" borderId="0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 shrinkToFit="1"/>
    </xf>
    <xf numFmtId="177" fontId="4" fillId="0" borderId="5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left" vertical="center" wrapText="1"/>
    </xf>
    <xf numFmtId="176" fontId="10" fillId="0" borderId="2" xfId="0" applyNumberFormat="1" applyFont="1" applyFill="1" applyBorder="1" applyAlignment="1">
      <alignment horizontal="right" vertical="center"/>
    </xf>
    <xf numFmtId="49" fontId="4" fillId="0" borderId="7" xfId="0" applyNumberFormat="1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177" fontId="5" fillId="0" borderId="5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9" fontId="10" fillId="0" borderId="6" xfId="0" applyNumberFormat="1" applyFont="1" applyFill="1" applyBorder="1" applyAlignment="1">
      <alignment horizontal="right" vertical="center" wrapText="1"/>
    </xf>
    <xf numFmtId="9" fontId="11" fillId="0" borderId="6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vertical="center"/>
    </xf>
    <xf numFmtId="9" fontId="10" fillId="0" borderId="2" xfId="0" applyNumberFormat="1" applyFont="1" applyFill="1" applyBorder="1" applyAlignment="1">
      <alignment vertical="center"/>
    </xf>
    <xf numFmtId="9" fontId="11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5"/>
    <outlinePr showOutlineSymbols="0"/>
    <pageSetUpPr fitToPage="1"/>
  </sheetPr>
  <dimension ref="A1:Q26"/>
  <sheetViews>
    <sheetView showZeros="0" tabSelected="1" workbookViewId="0">
      <pane xSplit="1" ySplit="5" topLeftCell="B17" activePane="bottomRight" state="frozen"/>
      <selection/>
      <selection pane="topRight"/>
      <selection pane="bottomLeft"/>
      <selection pane="bottomRight" activeCell="B2" sqref="B2:P2"/>
    </sheetView>
  </sheetViews>
  <sheetFormatPr defaultColWidth="8.6" defaultRowHeight="12" customHeight="1"/>
  <cols>
    <col min="1" max="1" width="5.4" style="1" hidden="1" customWidth="1"/>
    <col min="2" max="2" width="23.6" style="1" customWidth="1"/>
    <col min="3" max="4" width="11.5" style="1" customWidth="1"/>
    <col min="5" max="5" width="8.4" style="1" customWidth="1"/>
    <col min="6" max="6" width="9.5" style="1" customWidth="1"/>
    <col min="7" max="7" width="10.6666666666667" style="1" customWidth="1"/>
    <col min="8" max="8" width="9.3" style="1" customWidth="1"/>
    <col min="9" max="9" width="8.1" style="1" customWidth="1"/>
    <col min="10" max="10" width="27.9" style="1" customWidth="1"/>
    <col min="11" max="11" width="12.5" style="1" customWidth="1"/>
    <col min="12" max="12" width="9.6" style="1" customWidth="1"/>
    <col min="13" max="14" width="9" style="1" customWidth="1"/>
    <col min="15" max="15" width="10.6" style="1" customWidth="1"/>
    <col min="16" max="16" width="10.2" style="1" customWidth="1"/>
    <col min="17" max="17" width="8.5" style="1" customWidth="1"/>
    <col min="18" max="34" width="9" style="1" customWidth="1"/>
    <col min="35" max="16384" width="8.6" style="1" customWidth="1"/>
  </cols>
  <sheetData>
    <row r="1" s="1" customFormat="1" ht="27" customHeight="1" spans="2:2">
      <c r="B1" s="6" t="s">
        <v>0</v>
      </c>
    </row>
    <row r="2" s="1" customFormat="1" ht="59.85" customHeight="1" spans="1:16">
      <c r="A2" s="7"/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21" customHeight="1" spans="1:16">
      <c r="A3" s="10"/>
      <c r="B3" s="11"/>
      <c r="C3" s="12"/>
      <c r="D3" s="12"/>
      <c r="E3" s="12"/>
      <c r="F3" s="12"/>
      <c r="G3" s="13"/>
      <c r="H3" s="13"/>
      <c r="I3" s="13"/>
      <c r="J3" s="13"/>
      <c r="L3" s="31"/>
      <c r="M3" s="31"/>
      <c r="N3" s="31"/>
      <c r="O3" s="31"/>
      <c r="P3" s="31" t="s">
        <v>2</v>
      </c>
    </row>
    <row r="4" s="3" customFormat="1" ht="32.25" customHeight="1" spans="1:17">
      <c r="A4" s="14"/>
      <c r="B4" s="15" t="s">
        <v>3</v>
      </c>
      <c r="C4" s="16" t="s">
        <v>4</v>
      </c>
      <c r="D4" s="17" t="s">
        <v>5</v>
      </c>
      <c r="E4" s="17"/>
      <c r="F4" s="16"/>
      <c r="G4" s="18" t="s">
        <v>6</v>
      </c>
      <c r="H4" s="19" t="s">
        <v>7</v>
      </c>
      <c r="I4" s="32" t="s">
        <v>8</v>
      </c>
      <c r="J4" s="33" t="s">
        <v>9</v>
      </c>
      <c r="K4" s="19" t="s">
        <v>4</v>
      </c>
      <c r="L4" s="34" t="s">
        <v>5</v>
      </c>
      <c r="M4" s="17"/>
      <c r="N4" s="16"/>
      <c r="O4" s="18" t="s">
        <v>6</v>
      </c>
      <c r="P4" s="19" t="s">
        <v>10</v>
      </c>
      <c r="Q4" s="32" t="s">
        <v>8</v>
      </c>
    </row>
    <row r="5" s="3" customFormat="1" ht="54" customHeight="1" spans="1:17">
      <c r="A5" s="20"/>
      <c r="B5" s="15"/>
      <c r="C5" s="16"/>
      <c r="D5" s="19" t="s">
        <v>11</v>
      </c>
      <c r="E5" s="19" t="s">
        <v>12</v>
      </c>
      <c r="F5" s="19" t="s">
        <v>13</v>
      </c>
      <c r="G5" s="18"/>
      <c r="H5" s="19"/>
      <c r="I5" s="35"/>
      <c r="J5" s="33"/>
      <c r="K5" s="19"/>
      <c r="L5" s="19" t="s">
        <v>14</v>
      </c>
      <c r="M5" s="19" t="s">
        <v>12</v>
      </c>
      <c r="N5" s="19" t="s">
        <v>13</v>
      </c>
      <c r="O5" s="18"/>
      <c r="P5" s="19"/>
      <c r="Q5" s="35"/>
    </row>
    <row r="6" s="4" customFormat="1" ht="22" customHeight="1" spans="1:17">
      <c r="A6" s="21">
        <v>20009</v>
      </c>
      <c r="B6" s="22" t="s">
        <v>15</v>
      </c>
      <c r="C6" s="23">
        <f>SUM(C7:C11)</f>
        <v>1435</v>
      </c>
      <c r="D6" s="23">
        <f>SUM(D7:D11)</f>
        <v>247</v>
      </c>
      <c r="E6" s="23">
        <f>SUM(E7:E11)</f>
        <v>632</v>
      </c>
      <c r="F6" s="23">
        <f>E6+D6</f>
        <v>879</v>
      </c>
      <c r="G6" s="23">
        <f>C6+F6</f>
        <v>2314</v>
      </c>
      <c r="H6" s="23">
        <f>SUM(H7:H11)</f>
        <v>2676</v>
      </c>
      <c r="I6" s="36">
        <f t="shared" ref="I6:I9" si="0">H6/G6</f>
        <v>1.15643906655143</v>
      </c>
      <c r="J6" s="22" t="s">
        <v>16</v>
      </c>
      <c r="K6" s="23">
        <f t="shared" ref="K6:P6" si="1">SUM(K7:K15)</f>
        <v>1638</v>
      </c>
      <c r="L6" s="23">
        <f t="shared" si="1"/>
        <v>247</v>
      </c>
      <c r="M6" s="23">
        <f t="shared" si="1"/>
        <v>628</v>
      </c>
      <c r="N6" s="23">
        <f t="shared" ref="N6:N10" si="2">SUM(L6:M6)</f>
        <v>875</v>
      </c>
      <c r="O6" s="23">
        <f t="shared" ref="O6:O10" si="3">K6+N6</f>
        <v>2513</v>
      </c>
      <c r="P6" s="23">
        <f>SUM(P7:P15)</f>
        <v>2795</v>
      </c>
      <c r="Q6" s="39">
        <f t="shared" ref="Q6:Q8" si="4">P6/O6</f>
        <v>1.11221647433347</v>
      </c>
    </row>
    <row r="7" s="4" customFormat="1" ht="22" customHeight="1" spans="1:17">
      <c r="A7" s="21">
        <v>20009</v>
      </c>
      <c r="B7" s="24" t="s">
        <v>17</v>
      </c>
      <c r="C7" s="23">
        <v>220</v>
      </c>
      <c r="D7" s="23">
        <v>48</v>
      </c>
      <c r="E7" s="23">
        <v>271</v>
      </c>
      <c r="F7" s="23">
        <f>E7+D7</f>
        <v>319</v>
      </c>
      <c r="G7" s="23">
        <f>C7+F7</f>
        <v>539</v>
      </c>
      <c r="H7" s="23">
        <v>759</v>
      </c>
      <c r="I7" s="36">
        <f t="shared" si="0"/>
        <v>1.40816326530612</v>
      </c>
      <c r="J7" s="29" t="s">
        <v>18</v>
      </c>
      <c r="K7" s="23">
        <v>1</v>
      </c>
      <c r="L7" s="23">
        <v>1</v>
      </c>
      <c r="M7" s="23"/>
      <c r="N7" s="23">
        <f t="shared" si="2"/>
        <v>1</v>
      </c>
      <c r="O7" s="23">
        <f t="shared" si="3"/>
        <v>2</v>
      </c>
      <c r="P7" s="23">
        <v>17</v>
      </c>
      <c r="Q7" s="39">
        <f t="shared" si="4"/>
        <v>8.5</v>
      </c>
    </row>
    <row r="8" s="4" customFormat="1" ht="22" customHeight="1" spans="1:17">
      <c r="A8" s="21"/>
      <c r="B8" s="24" t="s">
        <v>19</v>
      </c>
      <c r="C8" s="23">
        <v>260</v>
      </c>
      <c r="D8" s="23">
        <v>2</v>
      </c>
      <c r="E8" s="23"/>
      <c r="F8" s="23">
        <f>E8+D8</f>
        <v>2</v>
      </c>
      <c r="G8" s="23">
        <f>C8+F8</f>
        <v>262</v>
      </c>
      <c r="H8" s="23">
        <v>977</v>
      </c>
      <c r="I8" s="36">
        <f t="shared" si="0"/>
        <v>3.72900763358779</v>
      </c>
      <c r="J8" s="29" t="s">
        <v>20</v>
      </c>
      <c r="K8" s="23"/>
      <c r="L8" s="23"/>
      <c r="M8" s="23"/>
      <c r="N8" s="23">
        <f t="shared" si="2"/>
        <v>0</v>
      </c>
      <c r="O8" s="23">
        <f t="shared" si="3"/>
        <v>0</v>
      </c>
      <c r="P8" s="23">
        <v>21</v>
      </c>
      <c r="Q8" s="39" t="e">
        <f t="shared" si="4"/>
        <v>#DIV/0!</v>
      </c>
    </row>
    <row r="9" s="4" customFormat="1" ht="22" customHeight="1" spans="1:17">
      <c r="A9" s="21">
        <v>20009</v>
      </c>
      <c r="B9" s="24" t="s">
        <v>21</v>
      </c>
      <c r="C9" s="23">
        <v>955</v>
      </c>
      <c r="D9" s="23">
        <v>197</v>
      </c>
      <c r="E9" s="23">
        <v>361</v>
      </c>
      <c r="F9" s="23">
        <f>E9+D9</f>
        <v>558</v>
      </c>
      <c r="G9" s="23">
        <f>C9+F9</f>
        <v>1513</v>
      </c>
      <c r="H9" s="23">
        <v>940</v>
      </c>
      <c r="I9" s="36">
        <f t="shared" si="0"/>
        <v>0.62128222075347</v>
      </c>
      <c r="J9" s="29" t="s">
        <v>22</v>
      </c>
      <c r="K9" s="23">
        <v>220</v>
      </c>
      <c r="L9" s="23">
        <v>48</v>
      </c>
      <c r="M9" s="23">
        <v>258</v>
      </c>
      <c r="N9" s="23">
        <f t="shared" si="2"/>
        <v>306</v>
      </c>
      <c r="O9" s="23">
        <f t="shared" si="3"/>
        <v>526</v>
      </c>
      <c r="P9" s="23">
        <v>661</v>
      </c>
      <c r="Q9" s="39">
        <f t="shared" ref="Q9:Q15" si="5">P9/O9</f>
        <v>1.25665399239544</v>
      </c>
    </row>
    <row r="10" s="4" customFormat="1" ht="22" customHeight="1" spans="1:17">
      <c r="A10" s="21"/>
      <c r="B10" s="24"/>
      <c r="C10" s="23"/>
      <c r="D10" s="23"/>
      <c r="E10" s="23"/>
      <c r="F10" s="23"/>
      <c r="G10" s="23"/>
      <c r="H10" s="23"/>
      <c r="I10" s="36"/>
      <c r="J10" s="24" t="s">
        <v>23</v>
      </c>
      <c r="K10" s="23"/>
      <c r="L10" s="23"/>
      <c r="M10" s="23">
        <v>6</v>
      </c>
      <c r="N10" s="23">
        <f t="shared" si="2"/>
        <v>6</v>
      </c>
      <c r="O10" s="23">
        <f t="shared" si="3"/>
        <v>6</v>
      </c>
      <c r="P10" s="23">
        <v>14</v>
      </c>
      <c r="Q10" s="39">
        <f t="shared" si="5"/>
        <v>2.33333333333333</v>
      </c>
    </row>
    <row r="11" s="4" customFormat="1" ht="22" customHeight="1" spans="1:17">
      <c r="A11" s="21">
        <v>20009</v>
      </c>
      <c r="B11" s="24"/>
      <c r="C11" s="23"/>
      <c r="D11" s="23"/>
      <c r="E11" s="23"/>
      <c r="F11" s="23">
        <f>E11+D11</f>
        <v>0</v>
      </c>
      <c r="G11" s="23">
        <f>C11+F11</f>
        <v>0</v>
      </c>
      <c r="H11" s="23"/>
      <c r="I11" s="36" t="e">
        <f>H11/G11</f>
        <v>#DIV/0!</v>
      </c>
      <c r="J11" s="24" t="s">
        <v>24</v>
      </c>
      <c r="K11" s="23">
        <v>257</v>
      </c>
      <c r="L11" s="23">
        <v>120</v>
      </c>
      <c r="M11" s="23">
        <v>136</v>
      </c>
      <c r="N11" s="23">
        <f t="shared" ref="N11:N16" si="6">SUM(L11:M11)</f>
        <v>256</v>
      </c>
      <c r="O11" s="23">
        <f t="shared" ref="O11:O16" si="7">K11+N11</f>
        <v>513</v>
      </c>
      <c r="P11" s="23">
        <v>493</v>
      </c>
      <c r="Q11" s="39">
        <f t="shared" si="5"/>
        <v>0.961013645224172</v>
      </c>
    </row>
    <row r="12" s="4" customFormat="1" ht="22" customHeight="1" spans="1:17">
      <c r="A12" s="21">
        <v>20009</v>
      </c>
      <c r="B12" s="25" t="s">
        <v>25</v>
      </c>
      <c r="C12" s="23"/>
      <c r="D12" s="23"/>
      <c r="E12" s="23"/>
      <c r="F12" s="23">
        <f>E12+D12</f>
        <v>0</v>
      </c>
      <c r="G12" s="23">
        <f>C12+F12</f>
        <v>0</v>
      </c>
      <c r="H12" s="23"/>
      <c r="I12" s="36" t="e">
        <f>H12/G12</f>
        <v>#DIV/0!</v>
      </c>
      <c r="J12" s="24" t="s">
        <v>26</v>
      </c>
      <c r="K12" s="23">
        <v>955</v>
      </c>
      <c r="L12" s="23">
        <v>2</v>
      </c>
      <c r="M12" s="23"/>
      <c r="N12" s="23">
        <f t="shared" si="6"/>
        <v>2</v>
      </c>
      <c r="O12" s="23">
        <f t="shared" si="7"/>
        <v>957</v>
      </c>
      <c r="P12" s="23">
        <v>729</v>
      </c>
      <c r="Q12" s="39">
        <f t="shared" si="5"/>
        <v>0.761755485893417</v>
      </c>
    </row>
    <row r="13" s="4" customFormat="1" ht="22" customHeight="1" spans="1:17">
      <c r="A13" s="21">
        <v>20009</v>
      </c>
      <c r="B13" s="25" t="s">
        <v>27</v>
      </c>
      <c r="C13" s="23"/>
      <c r="D13" s="23"/>
      <c r="E13" s="23"/>
      <c r="F13" s="23">
        <f>E13+D13</f>
        <v>0</v>
      </c>
      <c r="G13" s="23">
        <f>C13+F13</f>
        <v>0</v>
      </c>
      <c r="H13" s="23">
        <v>48</v>
      </c>
      <c r="I13" s="36" t="e">
        <f>H13/G13</f>
        <v>#DIV/0!</v>
      </c>
      <c r="J13" s="24" t="s">
        <v>28</v>
      </c>
      <c r="K13" s="23"/>
      <c r="L13" s="23"/>
      <c r="M13" s="23">
        <v>157</v>
      </c>
      <c r="N13" s="23">
        <f t="shared" si="6"/>
        <v>157</v>
      </c>
      <c r="O13" s="23">
        <f t="shared" si="7"/>
        <v>157</v>
      </c>
      <c r="P13" s="23">
        <v>228</v>
      </c>
      <c r="Q13" s="39">
        <f t="shared" si="5"/>
        <v>1.45222929936306</v>
      </c>
    </row>
    <row r="14" s="4" customFormat="1" ht="22" customHeight="1" spans="1:17">
      <c r="A14" s="21">
        <v>20009</v>
      </c>
      <c r="B14" s="24"/>
      <c r="C14" s="23"/>
      <c r="D14" s="23"/>
      <c r="E14" s="23"/>
      <c r="F14" s="23">
        <f>E14+D14</f>
        <v>0</v>
      </c>
      <c r="G14" s="23">
        <f>C14+F14</f>
        <v>0</v>
      </c>
      <c r="H14" s="23"/>
      <c r="I14" s="36" t="e">
        <f>H14/G14</f>
        <v>#DIV/0!</v>
      </c>
      <c r="J14" s="24" t="s">
        <v>29</v>
      </c>
      <c r="K14" s="23">
        <v>205</v>
      </c>
      <c r="L14" s="23">
        <v>76</v>
      </c>
      <c r="M14" s="23">
        <v>63</v>
      </c>
      <c r="N14" s="23">
        <f t="shared" si="6"/>
        <v>139</v>
      </c>
      <c r="O14" s="23">
        <f t="shared" si="7"/>
        <v>344</v>
      </c>
      <c r="P14" s="23">
        <v>624</v>
      </c>
      <c r="Q14" s="39">
        <f t="shared" si="5"/>
        <v>1.81395348837209</v>
      </c>
    </row>
    <row r="15" s="4" customFormat="1" ht="22" customHeight="1" spans="1:17">
      <c r="A15" s="21"/>
      <c r="B15" s="24"/>
      <c r="C15" s="23"/>
      <c r="D15" s="23"/>
      <c r="E15" s="23"/>
      <c r="F15" s="23"/>
      <c r="G15" s="23"/>
      <c r="H15" s="23"/>
      <c r="I15" s="36"/>
      <c r="J15" s="24" t="s">
        <v>30</v>
      </c>
      <c r="K15" s="23"/>
      <c r="L15" s="23"/>
      <c r="M15" s="23">
        <v>8</v>
      </c>
      <c r="N15" s="23">
        <f t="shared" si="6"/>
        <v>8</v>
      </c>
      <c r="O15" s="23">
        <f t="shared" si="7"/>
        <v>8</v>
      </c>
      <c r="P15" s="23">
        <v>8</v>
      </c>
      <c r="Q15" s="39">
        <f t="shared" si="5"/>
        <v>1</v>
      </c>
    </row>
    <row r="16" s="4" customFormat="1" ht="22" customHeight="1" spans="1:17">
      <c r="A16" s="21"/>
      <c r="B16" s="24"/>
      <c r="C16" s="23"/>
      <c r="D16" s="23"/>
      <c r="E16" s="23"/>
      <c r="F16" s="23"/>
      <c r="G16" s="23"/>
      <c r="H16" s="23"/>
      <c r="I16" s="36" t="e">
        <f t="shared" ref="I16:I21" si="8">H16/G16</f>
        <v>#DIV/0!</v>
      </c>
      <c r="J16" s="25" t="s">
        <v>31</v>
      </c>
      <c r="K16" s="23"/>
      <c r="L16" s="23"/>
      <c r="M16" s="23"/>
      <c r="N16" s="23">
        <f t="shared" si="6"/>
        <v>0</v>
      </c>
      <c r="O16" s="23">
        <f t="shared" si="7"/>
        <v>0</v>
      </c>
      <c r="P16" s="23">
        <v>27</v>
      </c>
      <c r="Q16" s="39" t="e">
        <f t="shared" ref="Q16:Q22" si="9">P16/O16</f>
        <v>#DIV/0!</v>
      </c>
    </row>
    <row r="17" s="4" customFormat="1" ht="22" customHeight="1" spans="1:17">
      <c r="A17" s="21"/>
      <c r="B17" s="24"/>
      <c r="C17" s="23"/>
      <c r="D17" s="23"/>
      <c r="E17" s="23"/>
      <c r="F17" s="23"/>
      <c r="G17" s="23"/>
      <c r="H17" s="23"/>
      <c r="I17" s="36"/>
      <c r="J17" s="25" t="s">
        <v>32</v>
      </c>
      <c r="K17" s="23"/>
      <c r="L17" s="23"/>
      <c r="M17" s="23"/>
      <c r="N17" s="23"/>
      <c r="O17" s="23"/>
      <c r="P17" s="23">
        <v>1177</v>
      </c>
      <c r="Q17" s="39" t="e">
        <f t="shared" si="9"/>
        <v>#DIV/0!</v>
      </c>
    </row>
    <row r="18" s="5" customFormat="1" ht="22" customHeight="1" spans="1:17">
      <c r="A18" s="26">
        <v>20009</v>
      </c>
      <c r="B18" s="27" t="s">
        <v>33</v>
      </c>
      <c r="C18" s="28">
        <f t="shared" ref="C18:H18" si="10">C6+C12+C13</f>
        <v>1435</v>
      </c>
      <c r="D18" s="28">
        <f t="shared" si="10"/>
        <v>247</v>
      </c>
      <c r="E18" s="28">
        <f t="shared" si="10"/>
        <v>632</v>
      </c>
      <c r="F18" s="28">
        <f t="shared" si="10"/>
        <v>879</v>
      </c>
      <c r="G18" s="28">
        <f t="shared" si="10"/>
        <v>2314</v>
      </c>
      <c r="H18" s="28">
        <f t="shared" si="10"/>
        <v>2724</v>
      </c>
      <c r="I18" s="37">
        <f t="shared" si="8"/>
        <v>1.1771823681936</v>
      </c>
      <c r="J18" s="27" t="s">
        <v>34</v>
      </c>
      <c r="K18" s="28">
        <f t="shared" ref="K18:P18" si="11">K6+K16+K17</f>
        <v>1638</v>
      </c>
      <c r="L18" s="28">
        <f t="shared" si="11"/>
        <v>247</v>
      </c>
      <c r="M18" s="28">
        <f t="shared" si="11"/>
        <v>628</v>
      </c>
      <c r="N18" s="28">
        <f t="shared" si="11"/>
        <v>875</v>
      </c>
      <c r="O18" s="28">
        <f>K18+N18</f>
        <v>2513</v>
      </c>
      <c r="P18" s="28">
        <f t="shared" si="11"/>
        <v>3999</v>
      </c>
      <c r="Q18" s="40">
        <f t="shared" ref="Q18:Q23" si="12">P18/O18</f>
        <v>1.59132510943096</v>
      </c>
    </row>
    <row r="19" s="4" customFormat="1" ht="22" customHeight="1" spans="1:17">
      <c r="A19" s="21">
        <v>20009</v>
      </c>
      <c r="B19" s="24"/>
      <c r="C19" s="23"/>
      <c r="D19" s="23"/>
      <c r="E19" s="23"/>
      <c r="F19" s="23">
        <f>E19+D19</f>
        <v>0</v>
      </c>
      <c r="G19" s="23">
        <f t="shared" ref="G18:G22" si="13">C19+F19</f>
        <v>0</v>
      </c>
      <c r="H19" s="23"/>
      <c r="I19" s="36" t="e">
        <f t="shared" si="8"/>
        <v>#DIV/0!</v>
      </c>
      <c r="J19" s="38"/>
      <c r="K19" s="23"/>
      <c r="L19" s="23"/>
      <c r="M19" s="23"/>
      <c r="N19" s="23">
        <f>SUM(L19:M19)</f>
        <v>0</v>
      </c>
      <c r="O19" s="23">
        <f>K19+N19</f>
        <v>0</v>
      </c>
      <c r="P19" s="23"/>
      <c r="Q19" s="39" t="e">
        <f t="shared" si="12"/>
        <v>#DIV/0!</v>
      </c>
    </row>
    <row r="20" s="4" customFormat="1" ht="22" customHeight="1" spans="1:17">
      <c r="A20" s="21">
        <v>20009</v>
      </c>
      <c r="B20" s="25" t="s">
        <v>35</v>
      </c>
      <c r="C20" s="23">
        <f t="shared" ref="C20:H20" si="14">C21+C22</f>
        <v>215</v>
      </c>
      <c r="D20" s="23">
        <f t="shared" si="14"/>
        <v>0</v>
      </c>
      <c r="E20" s="23">
        <f t="shared" si="14"/>
        <v>0</v>
      </c>
      <c r="F20" s="23">
        <f t="shared" si="14"/>
        <v>0</v>
      </c>
      <c r="G20" s="23">
        <f t="shared" si="14"/>
        <v>215</v>
      </c>
      <c r="H20" s="23">
        <f t="shared" si="14"/>
        <v>215</v>
      </c>
      <c r="I20" s="36">
        <f t="shared" si="8"/>
        <v>1</v>
      </c>
      <c r="J20" s="25" t="s">
        <v>36</v>
      </c>
      <c r="K20" s="23">
        <f t="shared" ref="K20:P20" si="15">K21+K22</f>
        <v>12</v>
      </c>
      <c r="L20" s="23">
        <f t="shared" si="15"/>
        <v>0</v>
      </c>
      <c r="M20" s="23">
        <f t="shared" si="15"/>
        <v>4</v>
      </c>
      <c r="N20" s="23">
        <f t="shared" si="15"/>
        <v>4</v>
      </c>
      <c r="O20" s="23">
        <f t="shared" si="15"/>
        <v>16</v>
      </c>
      <c r="P20" s="23">
        <f t="shared" si="15"/>
        <v>-1060</v>
      </c>
      <c r="Q20" s="39">
        <f t="shared" si="12"/>
        <v>-66.25</v>
      </c>
    </row>
    <row r="21" s="4" customFormat="1" ht="22" customHeight="1" spans="1:17">
      <c r="A21" s="21"/>
      <c r="B21" s="29" t="s">
        <v>37</v>
      </c>
      <c r="C21" s="23">
        <v>215</v>
      </c>
      <c r="D21" s="23"/>
      <c r="E21" s="23"/>
      <c r="F21" s="23"/>
      <c r="G21" s="23">
        <f t="shared" si="13"/>
        <v>215</v>
      </c>
      <c r="H21" s="23">
        <v>215</v>
      </c>
      <c r="I21" s="36">
        <f t="shared" si="8"/>
        <v>1</v>
      </c>
      <c r="J21" s="29" t="s">
        <v>37</v>
      </c>
      <c r="K21" s="23">
        <v>12</v>
      </c>
      <c r="L21" s="23"/>
      <c r="M21" s="23"/>
      <c r="N21" s="23">
        <f>SUM(L21:M21)</f>
        <v>0</v>
      </c>
      <c r="O21" s="23">
        <f>K21+N21</f>
        <v>12</v>
      </c>
      <c r="P21" s="23">
        <v>91</v>
      </c>
      <c r="Q21" s="39">
        <f t="shared" si="12"/>
        <v>7.58333333333333</v>
      </c>
    </row>
    <row r="22" s="4" customFormat="1" ht="22" customHeight="1" spans="1:17">
      <c r="A22" s="21"/>
      <c r="B22" s="29" t="s">
        <v>38</v>
      </c>
      <c r="C22" s="23"/>
      <c r="D22" s="23"/>
      <c r="E22" s="23"/>
      <c r="F22" s="23"/>
      <c r="G22" s="23">
        <f t="shared" si="13"/>
        <v>0</v>
      </c>
      <c r="H22" s="23"/>
      <c r="I22" s="36"/>
      <c r="J22" s="29" t="s">
        <v>38</v>
      </c>
      <c r="K22" s="23"/>
      <c r="L22" s="23"/>
      <c r="M22" s="23">
        <v>4</v>
      </c>
      <c r="N22" s="23">
        <f>SUM(L22:M22)</f>
        <v>4</v>
      </c>
      <c r="O22" s="23">
        <f>K22+N22</f>
        <v>4</v>
      </c>
      <c r="P22" s="23">
        <v>-1151</v>
      </c>
      <c r="Q22" s="39">
        <f t="shared" si="12"/>
        <v>-287.75</v>
      </c>
    </row>
    <row r="23" s="5" customFormat="1" ht="22" customHeight="1" spans="1:17">
      <c r="A23" s="26">
        <v>20009</v>
      </c>
      <c r="B23" s="30" t="s">
        <v>39</v>
      </c>
      <c r="C23" s="28">
        <f t="shared" ref="C23:H23" si="16">C18+C20</f>
        <v>1650</v>
      </c>
      <c r="D23" s="28">
        <f t="shared" si="16"/>
        <v>247</v>
      </c>
      <c r="E23" s="28">
        <f t="shared" si="16"/>
        <v>632</v>
      </c>
      <c r="F23" s="28">
        <f t="shared" si="16"/>
        <v>879</v>
      </c>
      <c r="G23" s="28">
        <f t="shared" si="16"/>
        <v>2529</v>
      </c>
      <c r="H23" s="28">
        <f t="shared" si="16"/>
        <v>2939</v>
      </c>
      <c r="I23" s="37">
        <f>H23/G23</f>
        <v>1.16211941478845</v>
      </c>
      <c r="J23" s="27" t="s">
        <v>40</v>
      </c>
      <c r="K23" s="28">
        <f t="shared" ref="K23:P23" si="17">K18+K20</f>
        <v>1650</v>
      </c>
      <c r="L23" s="28">
        <f t="shared" si="17"/>
        <v>247</v>
      </c>
      <c r="M23" s="28">
        <f t="shared" si="17"/>
        <v>632</v>
      </c>
      <c r="N23" s="28">
        <f t="shared" si="17"/>
        <v>879</v>
      </c>
      <c r="O23" s="28">
        <f t="shared" si="17"/>
        <v>2529</v>
      </c>
      <c r="P23" s="28">
        <f t="shared" si="17"/>
        <v>2939</v>
      </c>
      <c r="Q23" s="40">
        <f t="shared" si="12"/>
        <v>1.16211941478845</v>
      </c>
    </row>
    <row r="26" customHeight="1" spans="10:10">
      <c r="J26" s="1">
        <f>H23-P23</f>
        <v>0</v>
      </c>
    </row>
  </sheetData>
  <mergeCells count="14">
    <mergeCell ref="B2:P2"/>
    <mergeCell ref="G3:J3"/>
    <mergeCell ref="D4:F4"/>
    <mergeCell ref="L4:N4"/>
    <mergeCell ref="B4:B5"/>
    <mergeCell ref="C4:C5"/>
    <mergeCell ref="G4:G5"/>
    <mergeCell ref="H4:H5"/>
    <mergeCell ref="I4:I5"/>
    <mergeCell ref="J4:J5"/>
    <mergeCell ref="K4:K5"/>
    <mergeCell ref="O4:O5"/>
    <mergeCell ref="P4:P5"/>
    <mergeCell ref="Q4:Q5"/>
  </mergeCells>
  <printOptions horizontalCentered="1"/>
  <pageMargins left="0.279166666666667" right="0.0388888888888889" top="1.0625" bottom="1.72777777777778" header="0.227777777777778" footer="1.01944444444444"/>
  <pageSetup paperSize="8" fitToHeight="0" pageOrder="overThenDown" orientation="landscape" errors="blank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3．港口镇2025年其他财政专户资金预算执行情况表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yes</cp:lastModifiedBy>
  <cp:revision>1</cp:revision>
  <dcterms:created xsi:type="dcterms:W3CDTF">2022-01-23T09:29:00Z</dcterms:created>
  <dcterms:modified xsi:type="dcterms:W3CDTF">2026-02-26T08:11:35Z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33405871908746469D35B6A08FE616CF_13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