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<sst xmlns="http://schemas.openxmlformats.org/spreadsheetml/2006/main" count="266" uniqueCount="165">
  <si>
    <t>沙溪镇 镇、村级河长公示名单（2023.6）</t>
  </si>
  <si>
    <t>第一总河长：徐成彬</t>
  </si>
  <si>
    <t>总河长：黄景辉</t>
  </si>
  <si>
    <t>序号</t>
  </si>
  <si>
    <t>河长</t>
  </si>
  <si>
    <t>姓名</t>
  </si>
  <si>
    <t>职务</t>
  </si>
  <si>
    <t>责任河湖名称</t>
  </si>
  <si>
    <t>河湖范围</t>
  </si>
  <si>
    <t>联系电话</t>
  </si>
  <si>
    <t>长度</t>
  </si>
  <si>
    <t>流经社区（村）</t>
  </si>
  <si>
    <t>起点</t>
  </si>
  <si>
    <t>终点</t>
  </si>
  <si>
    <t>第一总河长</t>
  </si>
  <si>
    <t>徐成彬</t>
  </si>
  <si>
    <t>镇党委书记</t>
  </si>
  <si>
    <t>岐江河沙溪镇段</t>
  </si>
  <si>
    <t>濠涌村、虎逊村</t>
  </si>
  <si>
    <t>沙溪与大涌交界</t>
  </si>
  <si>
    <t>白石涌口</t>
  </si>
  <si>
    <t>87793125（转）</t>
  </si>
  <si>
    <t>狮滘河沙溪镇段</t>
  </si>
  <si>
    <t>龙山村、云汉村、乐群村、龙头环村、圣狮村</t>
  </si>
  <si>
    <t>105国道狮滘口桥</t>
  </si>
  <si>
    <t>观栏口</t>
  </si>
  <si>
    <t>六乡涌</t>
  </si>
  <si>
    <t>涌边村、康乐村、涌头村</t>
  </si>
  <si>
    <t>涌头村马桥</t>
  </si>
  <si>
    <t>赤洲河</t>
  </si>
  <si>
    <t>团结涌</t>
  </si>
  <si>
    <t>云汉村、乐群村</t>
  </si>
  <si>
    <t>星宝路口</t>
  </si>
  <si>
    <t>狮滘河</t>
  </si>
  <si>
    <t>朗心四渠</t>
  </si>
  <si>
    <t>虎逊村</t>
  </si>
  <si>
    <t>中信左岸截污闸</t>
  </si>
  <si>
    <t>西河涌</t>
  </si>
  <si>
    <t>总河长</t>
  </si>
  <si>
    <t>黄景辉</t>
  </si>
  <si>
    <t>镇党委副书记、镇长</t>
  </si>
  <si>
    <t>赤洲河沙溪镇段</t>
  </si>
  <si>
    <t>圣狮村、象角村、沙溪村、港园村、中兴村、涌边村、涌头村、康乐村</t>
  </si>
  <si>
    <t>大涌与沙溪交界位置（青岗村）</t>
  </si>
  <si>
    <t>土瓜涌</t>
  </si>
  <si>
    <t>涌边村、康乐村</t>
  </si>
  <si>
    <t>土瓜闸</t>
  </si>
  <si>
    <t>小涌</t>
  </si>
  <si>
    <t>沙溪涌</t>
  </si>
  <si>
    <t>象角村、沙溪村</t>
  </si>
  <si>
    <t>横沙路口</t>
  </si>
  <si>
    <t>沙溪一涌</t>
  </si>
  <si>
    <t>象角村</t>
  </si>
  <si>
    <t>象角涌</t>
  </si>
  <si>
    <t>康乐北路</t>
  </si>
  <si>
    <t>镇级河长</t>
  </si>
  <si>
    <t>刘竟成</t>
  </si>
  <si>
    <t>镇人大主席</t>
  </si>
  <si>
    <t>红坎涌</t>
  </si>
  <si>
    <t>濠涌村</t>
  </si>
  <si>
    <t>西环路</t>
  </si>
  <si>
    <t>岐江河</t>
  </si>
  <si>
    <t>濠涌</t>
  </si>
  <si>
    <t>新濠南路</t>
  </si>
  <si>
    <t>石歧河</t>
  </si>
  <si>
    <t>黎宇彬</t>
  </si>
  <si>
    <t>镇党委副书记</t>
  </si>
  <si>
    <t>深涌</t>
  </si>
  <si>
    <t>龙山村、云汉村</t>
  </si>
  <si>
    <t>龙头环麻基</t>
  </si>
  <si>
    <t>光荣河</t>
  </si>
  <si>
    <t>云汉村</t>
  </si>
  <si>
    <t>沙朗涌</t>
  </si>
  <si>
    <t>乾进</t>
  </si>
  <si>
    <t>镇党委委员、公安分局局长</t>
  </si>
  <si>
    <t>竹基涌沙溪镇段</t>
  </si>
  <si>
    <t>乐群村、圣狮村</t>
  </si>
  <si>
    <t>十六顷排灌渠</t>
  </si>
  <si>
    <t>中部排灌渠</t>
  </si>
  <si>
    <t>李海龙</t>
  </si>
  <si>
    <t>镇党委委员</t>
  </si>
  <si>
    <t>西河涌沙溪镇段</t>
  </si>
  <si>
    <t>博爱一路</t>
  </si>
  <si>
    <t>永丰涌沙溪镇段</t>
  </si>
  <si>
    <t>沙溪村、港园村、中兴村</t>
  </si>
  <si>
    <t>李艳波</t>
  </si>
  <si>
    <t>中部排灌渠沙溪镇段</t>
  </si>
  <si>
    <t>圣狮村</t>
  </si>
  <si>
    <t>竹基涌</t>
  </si>
  <si>
    <t>沙朗涌沙溪镇段</t>
  </si>
  <si>
    <t>1.8（上游）1.5（下游）</t>
  </si>
  <si>
    <t>龙山村、云汉村、圣狮村</t>
  </si>
  <si>
    <t>大兴泵站（上游）四队人家尾（下游）</t>
  </si>
  <si>
    <t>石特涌泵站（上游）观栏口（下游）</t>
  </si>
  <si>
    <t>朗滘涌沙溪镇段</t>
  </si>
  <si>
    <t>龙瑞村、圣狮村</t>
  </si>
  <si>
    <t>朗滘涌东升、西区、沙溪交界处</t>
  </si>
  <si>
    <t>余添宏</t>
  </si>
  <si>
    <t>副镇长</t>
  </si>
  <si>
    <t>横栏排水渠</t>
  </si>
  <si>
    <t>港园村</t>
  </si>
  <si>
    <t>横栏新涌</t>
  </si>
  <si>
    <t>黄家乐</t>
  </si>
  <si>
    <t>十六顷排灌渠沙溪镇段</t>
  </si>
  <si>
    <t>龙头环村</t>
  </si>
  <si>
    <t>悦生涌</t>
  </si>
  <si>
    <t>观栏涌</t>
  </si>
  <si>
    <t>三犁涌沙溪镇段</t>
  </si>
  <si>
    <t>乐群村、龙头环村、圣狮村</t>
  </si>
  <si>
    <t>刘锦荣</t>
  </si>
  <si>
    <t>新开涌沙溪镇段</t>
  </si>
  <si>
    <t>龙山村</t>
  </si>
  <si>
    <t>石特涌</t>
  </si>
  <si>
    <t>石特涌沙溪镇段</t>
  </si>
  <si>
    <t>石特涌龙平一泵站</t>
  </si>
  <si>
    <t>石特涌龙平二泵站</t>
  </si>
  <si>
    <t>彭泳勇</t>
  </si>
  <si>
    <t>副镇长候选人</t>
  </si>
  <si>
    <t>老陈围</t>
  </si>
  <si>
    <t>村级河长</t>
  </si>
  <si>
    <t>方建奋</t>
  </si>
  <si>
    <t>濠涌村村委书记</t>
  </si>
  <si>
    <t>87313020（转）</t>
  </si>
  <si>
    <t>张春剑</t>
  </si>
  <si>
    <t>中兴村村委书记</t>
  </si>
  <si>
    <t>87321779（转）</t>
  </si>
  <si>
    <t>林亮东</t>
  </si>
  <si>
    <t>沙溪村村委书记</t>
  </si>
  <si>
    <t>87323703（转）</t>
  </si>
  <si>
    <t>周结明</t>
  </si>
  <si>
    <t>龙头环村村委书记</t>
  </si>
  <si>
    <t>87338283（转）</t>
  </si>
  <si>
    <t>刘树田</t>
  </si>
  <si>
    <t>涌边村村委书记</t>
  </si>
  <si>
    <t>87793317（转）</t>
  </si>
  <si>
    <t>高绍昌</t>
  </si>
  <si>
    <t>龙山村村委书记</t>
  </si>
  <si>
    <t>87793494（转）</t>
  </si>
  <si>
    <t>陈民泰</t>
  </si>
  <si>
    <t>涌头村村委书记</t>
  </si>
  <si>
    <t>87793163（转）</t>
  </si>
  <si>
    <t>梁美玲</t>
  </si>
  <si>
    <t>乐群村村委书记</t>
  </si>
  <si>
    <t>87793259（转）</t>
  </si>
  <si>
    <t>刘锦源</t>
  </si>
  <si>
    <t>龙瑞村村委书记</t>
  </si>
  <si>
    <t>87793557（转）</t>
  </si>
  <si>
    <t>陈嘉庆</t>
  </si>
  <si>
    <t>圣狮村村委书记</t>
  </si>
  <si>
    <t>87793357（转）</t>
  </si>
  <si>
    <t>刘灿岐</t>
  </si>
  <si>
    <t>云汉村村委书记</t>
  </si>
  <si>
    <t>87312149（转）</t>
  </si>
  <si>
    <t>胡润安</t>
  </si>
  <si>
    <t>港园村村委书记</t>
  </si>
  <si>
    <t>87799673（转）</t>
  </si>
  <si>
    <t>王健行</t>
  </si>
  <si>
    <t>虎逊村村委书记</t>
  </si>
  <si>
    <t>87329173（转）</t>
  </si>
  <si>
    <t>陈焕伟</t>
  </si>
  <si>
    <t>康乐村村委书记</t>
  </si>
  <si>
    <t>87326776（转）</t>
  </si>
  <si>
    <t>阮健华</t>
  </si>
  <si>
    <t>象角村村委书记</t>
  </si>
  <si>
    <t>87793497（转）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</si>
</sst>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84"/>
  <sheetViews>
    <sheetView tabSelected="1" workbookViewId="0">
      <selection activeCell="K11" sqref="K11"/>
    </sheetView>
  </sheetViews>
  <sheetFormatPr defaultColWidth="9" defaultRowHeight="25" customHeight="1"/>
  <cols>
    <col min="1" max="1" width="6" style="1" customWidth="1"/>
    <col min="2" max="3" width="13.75" style="1" customWidth="1"/>
    <col min="4" max="4" width="19.125" style="1" customWidth="1"/>
    <col min="5" max="5" width="19.375" style="1" customWidth="1"/>
    <col min="6" max="6" width="12.25" style="1" customWidth="1"/>
    <col min="7" max="7" width="17.625" style="1" customWidth="1"/>
    <col min="8" max="8" width="17" style="1" customWidth="1"/>
    <col min="9" max="9" width="17.625" style="1" customWidth="1"/>
    <col min="10" max="10" width="16.375" style="1" customWidth="1"/>
    <col min="11" max="16384" width="9" style="1"/>
  </cols>
  <sheetData>
    <row r="2" s="1" customFormat="1" customHeight="1" spans="1:1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1</v>
      </c>
      <c r="B3" s="4"/>
      <c r="C3" s="4"/>
      <c r="D3" s="4"/>
      <c r="E3" s="4" t="s">
        <v>2</v>
      </c>
      <c r="F3" s="4"/>
      <c r="G3" s="4"/>
      <c r="H3" s="4"/>
      <c r="I3" s="4"/>
      <c r="J3" s="4"/>
    </row>
    <row r="4" s="1" customFormat="1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/>
      <c r="H4" s="4"/>
      <c r="I4" s="4"/>
      <c r="J4" s="4" t="s">
        <v>9</v>
      </c>
    </row>
    <row r="5" s="1" customFormat="1" customHeight="1" spans="1:10">
      <c r="A5" s="4"/>
      <c r="B5" s="4"/>
      <c r="C5" s="4"/>
      <c r="D5" s="4"/>
      <c r="E5" s="4"/>
      <c r="F5" s="4" t="s">
        <v>10</v>
      </c>
      <c r="G5" s="4" t="s">
        <v>11</v>
      </c>
      <c r="H5" s="4" t="s">
        <v>12</v>
      </c>
      <c r="I5" s="4" t="s">
        <v>13</v>
      </c>
      <c r="J5" s="4"/>
    </row>
    <row r="6" s="2" customFormat="1" ht="40" customHeight="1" spans="1:10">
      <c r="A6" s="4">
        <v>1</v>
      </c>
      <c r="B6" s="4" t="s">
        <v>14</v>
      </c>
      <c r="C6" s="4" t="s">
        <v>15</v>
      </c>
      <c r="D6" s="4" t="s">
        <v>16</v>
      </c>
      <c r="E6" s="4" t="s">
        <v>17</v>
      </c>
      <c r="F6" s="4">
        <v>5.8</v>
      </c>
      <c r="G6" s="4" t="s">
        <v>18</v>
      </c>
      <c r="H6" s="4" t="s">
        <v>19</v>
      </c>
      <c r="I6" s="4" t="s">
        <v>20</v>
      </c>
      <c r="J6" s="5" t="s">
        <v>21</v>
      </c>
    </row>
    <row r="7" s="2" customFormat="1" ht="40" customHeight="1" spans="1:10">
      <c r="A7" s="4"/>
      <c r="B7" s="4"/>
      <c r="C7" s="4"/>
      <c r="D7" s="4"/>
      <c r="E7" s="4" t="s">
        <v>22</v>
      </c>
      <c r="F7" s="4">
        <v>4.83</v>
      </c>
      <c r="G7" s="4" t="s">
        <v>23</v>
      </c>
      <c r="H7" s="4" t="s">
        <v>24</v>
      </c>
      <c r="I7" s="4" t="s">
        <v>25</v>
      </c>
      <c r="J7" s="7"/>
    </row>
    <row r="8" s="2" customFormat="1" ht="40" customHeight="1" spans="1:10">
      <c r="A8" s="4"/>
      <c r="B8" s="4"/>
      <c r="C8" s="4"/>
      <c r="D8" s="4"/>
      <c r="E8" s="4" t="s">
        <v>26</v>
      </c>
      <c r="F8" s="4">
        <v>3.2</v>
      </c>
      <c r="G8" s="4" t="s">
        <v>27</v>
      </c>
      <c r="H8" s="4" t="s">
        <v>28</v>
      </c>
      <c r="I8" s="4" t="s">
        <v>29</v>
      </c>
      <c r="J8" s="7"/>
    </row>
    <row r="9" s="2" customFormat="1" ht="40" customHeight="1" spans="1:10">
      <c r="A9" s="4"/>
      <c r="B9" s="4"/>
      <c r="C9" s="4"/>
      <c r="D9" s="4"/>
      <c r="E9" s="4" t="s">
        <v>30</v>
      </c>
      <c r="F9" s="4">
        <v>0.55</v>
      </c>
      <c r="G9" s="4" t="s">
        <v>31</v>
      </c>
      <c r="H9" s="4" t="s">
        <v>32</v>
      </c>
      <c r="I9" s="4" t="s">
        <v>33</v>
      </c>
      <c r="J9" s="7"/>
    </row>
    <row r="10" s="2" customFormat="1" ht="40" customHeight="1" spans="1:10">
      <c r="A10" s="4"/>
      <c r="B10" s="4"/>
      <c r="C10" s="4"/>
      <c r="D10" s="4"/>
      <c r="E10" s="4" t="s">
        <v>34</v>
      </c>
      <c r="F10" s="4">
        <v>0.75</v>
      </c>
      <c r="G10" s="4" t="s">
        <v>35</v>
      </c>
      <c r="H10" s="4" t="s">
        <v>36</v>
      </c>
      <c r="I10" s="4" t="s">
        <v>37</v>
      </c>
      <c r="J10" s="7"/>
    </row>
    <row r="11" s="2" customFormat="1" ht="54" spans="1:10">
      <c r="A11" s="4">
        <v>2</v>
      </c>
      <c r="B11" s="4" t="s">
        <v>38</v>
      </c>
      <c r="C11" s="4" t="s">
        <v>39</v>
      </c>
      <c r="D11" s="4" t="s">
        <v>40</v>
      </c>
      <c r="E11" s="4" t="s">
        <v>41</v>
      </c>
      <c r="F11" s="4">
        <v>4.5</v>
      </c>
      <c r="G11" s="4" t="s">
        <v>42</v>
      </c>
      <c r="H11" s="4" t="s">
        <v>25</v>
      </c>
      <c r="I11" s="4" t="s">
        <v>43</v>
      </c>
      <c r="J11" s="7"/>
    </row>
    <row r="12" s="2" customFormat="1" ht="40" customHeight="1" spans="1:10">
      <c r="A12" s="4"/>
      <c r="B12" s="4"/>
      <c r="C12" s="4"/>
      <c r="D12" s="4"/>
      <c r="E12" s="4" t="s">
        <v>44</v>
      </c>
      <c r="F12" s="4">
        <v>1.1</v>
      </c>
      <c r="G12" s="4" t="s">
        <v>45</v>
      </c>
      <c r="H12" s="4" t="s">
        <v>46</v>
      </c>
      <c r="I12" s="4" t="s">
        <v>47</v>
      </c>
      <c r="J12" s="7"/>
    </row>
    <row r="13" s="2" customFormat="1" ht="40" customHeight="1" spans="1:10">
      <c r="A13" s="4"/>
      <c r="B13" s="4"/>
      <c r="C13" s="4"/>
      <c r="D13" s="4"/>
      <c r="E13" s="4" t="s">
        <v>48</v>
      </c>
      <c r="F13" s="4">
        <v>2.23</v>
      </c>
      <c r="G13" s="4" t="s">
        <v>49</v>
      </c>
      <c r="H13" s="4" t="s">
        <v>50</v>
      </c>
      <c r="I13" s="4" t="s">
        <v>29</v>
      </c>
      <c r="J13" s="7"/>
    </row>
    <row r="14" s="2" customFormat="1" ht="40" customHeight="1" spans="1:10">
      <c r="A14" s="4"/>
      <c r="B14" s="4"/>
      <c r="C14" s="4"/>
      <c r="D14" s="4"/>
      <c r="E14" s="4" t="s">
        <v>51</v>
      </c>
      <c r="F14" s="4">
        <v>1.1</v>
      </c>
      <c r="G14" s="4" t="s">
        <v>52</v>
      </c>
      <c r="H14" s="4" t="s">
        <v>53</v>
      </c>
      <c r="I14" s="4" t="s">
        <v>29</v>
      </c>
      <c r="J14" s="7"/>
    </row>
    <row r="15" s="2" customFormat="1" ht="40" customHeight="1" spans="1:10">
      <c r="A15" s="4"/>
      <c r="B15" s="4"/>
      <c r="C15" s="4"/>
      <c r="D15" s="4"/>
      <c r="E15" s="4" t="s">
        <v>53</v>
      </c>
      <c r="F15" s="4">
        <v>0.97</v>
      </c>
      <c r="G15" s="4" t="s">
        <v>52</v>
      </c>
      <c r="H15" s="4" t="s">
        <v>54</v>
      </c>
      <c r="I15" s="4" t="s">
        <v>48</v>
      </c>
      <c r="J15" s="7"/>
    </row>
    <row r="16" s="2" customFormat="1" ht="40" customHeight="1" spans="1:10">
      <c r="A16" s="4">
        <v>3</v>
      </c>
      <c r="B16" s="4" t="s">
        <v>55</v>
      </c>
      <c r="C16" s="4" t="s">
        <v>56</v>
      </c>
      <c r="D16" s="4" t="s">
        <v>57</v>
      </c>
      <c r="E16" s="4" t="s">
        <v>58</v>
      </c>
      <c r="F16" s="4">
        <v>0.5</v>
      </c>
      <c r="G16" s="4" t="s">
        <v>59</v>
      </c>
      <c r="H16" s="4" t="s">
        <v>60</v>
      </c>
      <c r="I16" s="4" t="s">
        <v>61</v>
      </c>
      <c r="J16" s="7"/>
    </row>
    <row r="17" s="2" customFormat="1" ht="40" customHeight="1" spans="1:10">
      <c r="A17" s="4"/>
      <c r="B17" s="4"/>
      <c r="C17" s="4"/>
      <c r="D17" s="4"/>
      <c r="E17" s="4" t="s">
        <v>62</v>
      </c>
      <c r="F17" s="4">
        <v>0.16</v>
      </c>
      <c r="G17" s="4" t="s">
        <v>59</v>
      </c>
      <c r="H17" s="4" t="s">
        <v>63</v>
      </c>
      <c r="I17" s="4" t="s">
        <v>64</v>
      </c>
      <c r="J17" s="7"/>
    </row>
    <row r="18" s="2" customFormat="1" ht="40" customHeight="1" spans="1:10">
      <c r="A18" s="5">
        <v>4</v>
      </c>
      <c r="B18" s="5" t="s">
        <v>55</v>
      </c>
      <c r="C18" s="5" t="s">
        <v>65</v>
      </c>
      <c r="D18" s="5" t="s">
        <v>66</v>
      </c>
      <c r="E18" s="4" t="s">
        <v>67</v>
      </c>
      <c r="F18" s="4">
        <v>2.25</v>
      </c>
      <c r="G18" s="4" t="s">
        <v>68</v>
      </c>
      <c r="H18" s="4" t="s">
        <v>69</v>
      </c>
      <c r="I18" s="4" t="s">
        <v>33</v>
      </c>
      <c r="J18" s="7"/>
    </row>
    <row r="19" s="2" customFormat="1" ht="40" customHeight="1" spans="1:10">
      <c r="A19" s="6"/>
      <c r="B19" s="6"/>
      <c r="C19" s="6"/>
      <c r="D19" s="6"/>
      <c r="E19" s="4" t="s">
        <v>70</v>
      </c>
      <c r="F19" s="4">
        <v>1.61</v>
      </c>
      <c r="G19" s="4" t="s">
        <v>71</v>
      </c>
      <c r="H19" s="4" t="s">
        <v>72</v>
      </c>
      <c r="I19" s="4" t="s">
        <v>67</v>
      </c>
      <c r="J19" s="7"/>
    </row>
    <row r="20" s="2" customFormat="1" ht="40" customHeight="1" spans="1:10">
      <c r="A20" s="4">
        <v>5</v>
      </c>
      <c r="B20" s="4" t="s">
        <v>55</v>
      </c>
      <c r="C20" s="4" t="s">
        <v>73</v>
      </c>
      <c r="D20" s="4" t="s">
        <v>74</v>
      </c>
      <c r="E20" s="4" t="s">
        <v>75</v>
      </c>
      <c r="F20" s="4">
        <v>2.5</v>
      </c>
      <c r="G20" s="4" t="s">
        <v>76</v>
      </c>
      <c r="H20" s="4" t="s">
        <v>77</v>
      </c>
      <c r="I20" s="4" t="s">
        <v>78</v>
      </c>
      <c r="J20" s="7"/>
    </row>
    <row r="21" s="2" customFormat="1" ht="40" customHeight="1" spans="1:10">
      <c r="A21" s="5">
        <v>6</v>
      </c>
      <c r="B21" s="4" t="s">
        <v>55</v>
      </c>
      <c r="C21" s="4" t="s">
        <v>79</v>
      </c>
      <c r="D21" s="4" t="s">
        <v>80</v>
      </c>
      <c r="E21" s="4" t="s">
        <v>81</v>
      </c>
      <c r="F21" s="4">
        <v>0.87</v>
      </c>
      <c r="G21" s="4" t="s">
        <v>35</v>
      </c>
      <c r="H21" s="4" t="s">
        <v>82</v>
      </c>
      <c r="I21" s="4" t="s">
        <v>61</v>
      </c>
      <c r="J21" s="7"/>
    </row>
    <row r="22" s="2" customFormat="1" ht="40" customHeight="1" spans="1:10">
      <c r="A22" s="6"/>
      <c r="B22" s="4"/>
      <c r="C22" s="4"/>
      <c r="D22" s="4"/>
      <c r="E22" s="4" t="s">
        <v>83</v>
      </c>
      <c r="F22" s="4">
        <v>2.2</v>
      </c>
      <c r="G22" s="4" t="s">
        <v>84</v>
      </c>
      <c r="H22" s="4" t="s">
        <v>77</v>
      </c>
      <c r="I22" s="4" t="s">
        <v>78</v>
      </c>
      <c r="J22" s="7"/>
    </row>
    <row r="23" s="2" customFormat="1" ht="40" customHeight="1" spans="1:10">
      <c r="A23" s="4">
        <v>7</v>
      </c>
      <c r="B23" s="4" t="s">
        <v>55</v>
      </c>
      <c r="C23" s="4" t="s">
        <v>85</v>
      </c>
      <c r="D23" s="4" t="s">
        <v>80</v>
      </c>
      <c r="E23" s="4" t="s">
        <v>86</v>
      </c>
      <c r="F23" s="4">
        <v>1.5</v>
      </c>
      <c r="G23" s="4" t="s">
        <v>87</v>
      </c>
      <c r="H23" s="4" t="s">
        <v>88</v>
      </c>
      <c r="I23" s="4" t="s">
        <v>25</v>
      </c>
      <c r="J23" s="7"/>
    </row>
    <row r="24" s="2" customFormat="1" ht="40" customHeight="1" spans="1:10">
      <c r="A24" s="4"/>
      <c r="B24" s="4"/>
      <c r="C24" s="4"/>
      <c r="D24" s="4"/>
      <c r="E24" s="4" t="s">
        <v>89</v>
      </c>
      <c r="F24" s="4" t="s">
        <v>90</v>
      </c>
      <c r="G24" s="4" t="s">
        <v>91</v>
      </c>
      <c r="H24" s="4" t="s">
        <v>92</v>
      </c>
      <c r="I24" s="4" t="s">
        <v>93</v>
      </c>
      <c r="J24" s="7"/>
    </row>
    <row r="25" s="2" customFormat="1" ht="40" customHeight="1" spans="1:10">
      <c r="A25" s="4"/>
      <c r="B25" s="4"/>
      <c r="C25" s="4"/>
      <c r="D25" s="4"/>
      <c r="E25" s="4" t="s">
        <v>94</v>
      </c>
      <c r="F25" s="4">
        <v>1.7</v>
      </c>
      <c r="G25" s="4" t="s">
        <v>95</v>
      </c>
      <c r="H25" s="4" t="s">
        <v>96</v>
      </c>
      <c r="I25" s="4" t="s">
        <v>72</v>
      </c>
      <c r="J25" s="7"/>
    </row>
    <row r="26" s="2" customFormat="1" ht="40" customHeight="1" spans="1:10">
      <c r="A26" s="4">
        <v>8</v>
      </c>
      <c r="B26" s="4" t="s">
        <v>55</v>
      </c>
      <c r="C26" s="4" t="s">
        <v>97</v>
      </c>
      <c r="D26" s="4" t="s">
        <v>98</v>
      </c>
      <c r="E26" s="4" t="s">
        <v>99</v>
      </c>
      <c r="F26" s="4">
        <v>0.77</v>
      </c>
      <c r="G26" s="4" t="s">
        <v>100</v>
      </c>
      <c r="H26" s="4" t="s">
        <v>101</v>
      </c>
      <c r="I26" s="4" t="s">
        <v>29</v>
      </c>
      <c r="J26" s="7"/>
    </row>
    <row r="27" s="2" customFormat="1" ht="40" customHeight="1" spans="1:10">
      <c r="A27" s="4">
        <v>9</v>
      </c>
      <c r="B27" s="4" t="s">
        <v>55</v>
      </c>
      <c r="C27" s="4" t="s">
        <v>102</v>
      </c>
      <c r="D27" s="4" t="s">
        <v>98</v>
      </c>
      <c r="E27" s="4" t="s">
        <v>103</v>
      </c>
      <c r="F27" s="4">
        <v>1.1</v>
      </c>
      <c r="G27" s="4" t="s">
        <v>104</v>
      </c>
      <c r="H27" s="4" t="s">
        <v>105</v>
      </c>
      <c r="I27" s="4" t="s">
        <v>106</v>
      </c>
      <c r="J27" s="7"/>
    </row>
    <row r="28" s="2" customFormat="1" ht="40" customHeight="1" spans="1:10">
      <c r="A28" s="4"/>
      <c r="B28" s="4"/>
      <c r="C28" s="4"/>
      <c r="D28" s="4"/>
      <c r="E28" s="4" t="s">
        <v>107</v>
      </c>
      <c r="F28" s="4">
        <v>2.25</v>
      </c>
      <c r="G28" s="4" t="s">
        <v>108</v>
      </c>
      <c r="H28" s="4" t="s">
        <v>77</v>
      </c>
      <c r="I28" s="4" t="s">
        <v>88</v>
      </c>
      <c r="J28" s="7"/>
    </row>
    <row r="29" s="2" customFormat="1" ht="40" customHeight="1" spans="1:10">
      <c r="A29" s="4">
        <v>10</v>
      </c>
      <c r="B29" s="4" t="s">
        <v>55</v>
      </c>
      <c r="C29" s="4" t="s">
        <v>109</v>
      </c>
      <c r="D29" s="4" t="s">
        <v>98</v>
      </c>
      <c r="E29" s="4" t="s">
        <v>110</v>
      </c>
      <c r="F29" s="4">
        <v>0.98</v>
      </c>
      <c r="G29" s="4" t="s">
        <v>111</v>
      </c>
      <c r="H29" s="4" t="s">
        <v>72</v>
      </c>
      <c r="I29" s="4" t="s">
        <v>112</v>
      </c>
      <c r="J29" s="7"/>
    </row>
    <row r="30" s="2" customFormat="1" ht="40" customHeight="1" spans="1:10">
      <c r="A30" s="4"/>
      <c r="B30" s="4"/>
      <c r="C30" s="4"/>
      <c r="D30" s="4"/>
      <c r="E30" s="4" t="s">
        <v>113</v>
      </c>
      <c r="F30" s="4">
        <v>0.36</v>
      </c>
      <c r="G30" s="4" t="s">
        <v>111</v>
      </c>
      <c r="H30" s="4" t="s">
        <v>114</v>
      </c>
      <c r="I30" s="4" t="s">
        <v>115</v>
      </c>
      <c r="J30" s="7"/>
    </row>
    <row r="31" s="2" customFormat="1" ht="40" customHeight="1" spans="1:10">
      <c r="A31" s="5">
        <v>11</v>
      </c>
      <c r="B31" s="4" t="s">
        <v>55</v>
      </c>
      <c r="C31" s="4" t="s">
        <v>116</v>
      </c>
      <c r="D31" s="4" t="s">
        <v>117</v>
      </c>
      <c r="E31" s="4" t="s">
        <v>47</v>
      </c>
      <c r="F31" s="4">
        <v>1.62</v>
      </c>
      <c r="G31" s="4" t="s">
        <v>45</v>
      </c>
      <c r="H31" s="4" t="s">
        <v>118</v>
      </c>
      <c r="I31" s="4" t="s">
        <v>29</v>
      </c>
      <c r="J31" s="7"/>
    </row>
    <row r="32" s="2" customFormat="1" ht="40" customHeight="1" spans="1:10">
      <c r="A32" s="5">
        <v>12</v>
      </c>
      <c r="B32" s="5" t="s">
        <v>119</v>
      </c>
      <c r="C32" s="4" t="s">
        <v>120</v>
      </c>
      <c r="D32" s="5" t="s">
        <v>121</v>
      </c>
      <c r="E32" s="4" t="s">
        <v>17</v>
      </c>
      <c r="F32" s="4">
        <f>VLOOKUP(E32,$E$4:$I$30,2,FALSE)</f>
        <v>5.8</v>
      </c>
      <c r="G32" s="4" t="str">
        <f>VLOOKUP(E32,$E$4:$I$30,3,FALSE)</f>
        <v>濠涌村、虎逊村</v>
      </c>
      <c r="H32" s="4" t="str">
        <f>VLOOKUP(E32,$E$4:$I$30,4,FALSE)</f>
        <v>沙溪与大涌交界</v>
      </c>
      <c r="I32" s="4" t="str">
        <f>VLOOKUP(E32,$E$4:$I$30,5,FALSE)</f>
        <v>白石涌口</v>
      </c>
      <c r="J32" s="5" t="s">
        <v>122</v>
      </c>
    </row>
    <row r="33" s="2" customFormat="1" ht="40" customHeight="1" spans="1:10">
      <c r="A33" s="7"/>
      <c r="B33" s="7"/>
      <c r="C33" s="4"/>
      <c r="D33" s="7"/>
      <c r="E33" s="4" t="s">
        <v>58</v>
      </c>
      <c r="F33" s="4">
        <f>VLOOKUP(E33,$E$4:$I$30,2,FALSE)</f>
        <v>0.5</v>
      </c>
      <c r="G33" s="4" t="str">
        <f>VLOOKUP(E33,$E$4:$I$30,3,FALSE)</f>
        <v>濠涌村</v>
      </c>
      <c r="H33" s="4" t="str">
        <f>VLOOKUP(E33,$E$4:$I$30,4,FALSE)</f>
        <v>西环路</v>
      </c>
      <c r="I33" s="4" t="str">
        <f>VLOOKUP(E33,$E$4:$I$30,5,FALSE)</f>
        <v>岐江河</v>
      </c>
      <c r="J33" s="7"/>
    </row>
    <row r="34" s="2" customFormat="1" ht="40" customHeight="1" spans="1:10">
      <c r="A34" s="6"/>
      <c r="B34" s="6"/>
      <c r="C34" s="4"/>
      <c r="D34" s="6"/>
      <c r="E34" s="4" t="s">
        <v>62</v>
      </c>
      <c r="F34" s="4">
        <f>VLOOKUP(E34,$E$4:$I$30,2,FALSE)</f>
        <v>0.16</v>
      </c>
      <c r="G34" s="4" t="str">
        <f>VLOOKUP(E34,$E$4:$I$30,3,FALSE)</f>
        <v>濠涌村</v>
      </c>
      <c r="H34" s="4" t="str">
        <f>VLOOKUP(E34,$E$4:$I$30,4,FALSE)</f>
        <v>新濠南路</v>
      </c>
      <c r="I34" s="4" t="str">
        <f>VLOOKUP(E34,$E$4:$I$30,5,FALSE)</f>
        <v>石歧河</v>
      </c>
      <c r="J34" s="6"/>
    </row>
    <row r="35" s="2" customFormat="1" ht="54" spans="1:10">
      <c r="A35" s="5">
        <v>13</v>
      </c>
      <c r="B35" s="5" t="s">
        <v>119</v>
      </c>
      <c r="C35" s="4" t="s">
        <v>123</v>
      </c>
      <c r="D35" s="5" t="s">
        <v>124</v>
      </c>
      <c r="E35" s="4" t="s">
        <v>41</v>
      </c>
      <c r="F35" s="4">
        <f>VLOOKUP(E35,$E$4:$I$30,2,FALSE)</f>
        <v>4.5</v>
      </c>
      <c r="G35" s="4" t="str">
        <f>VLOOKUP(E35,$E$4:$I$30,3,FALSE)</f>
        <v>圣狮村、象角村、沙溪村、港园村、中兴村、涌边村、涌头村、康乐村</v>
      </c>
      <c r="H35" s="4" t="str">
        <f>VLOOKUP(E35,$E$4:$I$30,4,FALSE)</f>
        <v>观栏口</v>
      </c>
      <c r="I35" s="4" t="str">
        <f>VLOOKUP(E35,$E$4:$I$30,5,FALSE)</f>
        <v>大涌与沙溪交界位置（青岗村）</v>
      </c>
      <c r="J35" s="5" t="s">
        <v>125</v>
      </c>
    </row>
    <row r="36" s="2" customFormat="1" ht="40" customHeight="1" spans="1:10">
      <c r="A36" s="6"/>
      <c r="B36" s="6"/>
      <c r="C36" s="4"/>
      <c r="D36" s="6"/>
      <c r="E36" s="4" t="s">
        <v>83</v>
      </c>
      <c r="F36" s="4">
        <f>VLOOKUP(E36,$E$4:$I$30,2,FALSE)</f>
        <v>2.2</v>
      </c>
      <c r="G36" s="4" t="str">
        <f>VLOOKUP(E36,$E$4:$I$30,3,FALSE)</f>
        <v>沙溪村、港园村、中兴村</v>
      </c>
      <c r="H36" s="4" t="str">
        <f>VLOOKUP(E36,$E$4:$I$30,4,FALSE)</f>
        <v>十六顷排灌渠</v>
      </c>
      <c r="I36" s="4" t="str">
        <f>VLOOKUP(E36,$E$4:$I$30,5,FALSE)</f>
        <v>中部排灌渠</v>
      </c>
      <c r="J36" s="6"/>
    </row>
    <row r="37" s="2" customFormat="1" ht="54" spans="1:10">
      <c r="A37" s="5">
        <v>14</v>
      </c>
      <c r="B37" s="5" t="s">
        <v>119</v>
      </c>
      <c r="C37" s="4" t="s">
        <v>126</v>
      </c>
      <c r="D37" s="5" t="s">
        <v>127</v>
      </c>
      <c r="E37" s="4" t="s">
        <v>41</v>
      </c>
      <c r="F37" s="4">
        <f>VLOOKUP(E37,$E$4:$I$30,2,FALSE)</f>
        <v>4.5</v>
      </c>
      <c r="G37" s="4" t="str">
        <f>VLOOKUP(E37,$E$4:$I$30,3,FALSE)</f>
        <v>圣狮村、象角村、沙溪村、港园村、中兴村、涌边村、涌头村、康乐村</v>
      </c>
      <c r="H37" s="4" t="str">
        <f>VLOOKUP(E37,$E$4:$I$30,4,FALSE)</f>
        <v>观栏口</v>
      </c>
      <c r="I37" s="4" t="str">
        <f>VLOOKUP(E37,$E$4:$I$30,5,FALSE)</f>
        <v>大涌与沙溪交界位置（青岗村）</v>
      </c>
      <c r="J37" s="5" t="s">
        <v>128</v>
      </c>
    </row>
    <row r="38" s="2" customFormat="1" ht="40" customHeight="1" spans="1:10">
      <c r="A38" s="7"/>
      <c r="B38" s="7"/>
      <c r="C38" s="4"/>
      <c r="D38" s="7"/>
      <c r="E38" s="4" t="s">
        <v>83</v>
      </c>
      <c r="F38" s="4">
        <f>VLOOKUP(E38,$E$4:$I$30,2,FALSE)</f>
        <v>2.2</v>
      </c>
      <c r="G38" s="4" t="str">
        <f>VLOOKUP(E38,$E$4:$I$30,3,FALSE)</f>
        <v>沙溪村、港园村、中兴村</v>
      </c>
      <c r="H38" s="4" t="str">
        <f>VLOOKUP(E38,$E$4:$I$30,4,FALSE)</f>
        <v>十六顷排灌渠</v>
      </c>
      <c r="I38" s="4" t="str">
        <f>VLOOKUP(E38,$E$4:$I$30,5,FALSE)</f>
        <v>中部排灌渠</v>
      </c>
      <c r="J38" s="7"/>
    </row>
    <row r="39" s="2" customFormat="1" ht="40" customHeight="1" spans="1:10">
      <c r="A39" s="6"/>
      <c r="B39" s="6"/>
      <c r="C39" s="4"/>
      <c r="D39" s="6"/>
      <c r="E39" s="4" t="s">
        <v>48</v>
      </c>
      <c r="F39" s="4">
        <f>VLOOKUP(E39,$E$4:$I$30,2,FALSE)</f>
        <v>2.23</v>
      </c>
      <c r="G39" s="4" t="str">
        <f>VLOOKUP(E39,$E$4:$I$30,3,FALSE)</f>
        <v>象角村、沙溪村</v>
      </c>
      <c r="H39" s="4" t="str">
        <f>VLOOKUP(E39,$E$4:$I$30,4,FALSE)</f>
        <v>横沙路口</v>
      </c>
      <c r="I39" s="4" t="str">
        <f>VLOOKUP(E39,$E$4:$I$30,5,FALSE)</f>
        <v>赤洲河</v>
      </c>
      <c r="J39" s="6"/>
    </row>
    <row r="40" s="2" customFormat="1" ht="40" customHeight="1" spans="1:10">
      <c r="A40" s="5">
        <v>15</v>
      </c>
      <c r="B40" s="5" t="s">
        <v>119</v>
      </c>
      <c r="C40" s="4" t="s">
        <v>129</v>
      </c>
      <c r="D40" s="5" t="s">
        <v>130</v>
      </c>
      <c r="E40" s="4" t="s">
        <v>22</v>
      </c>
      <c r="F40" s="4">
        <f>VLOOKUP(E40,$E$4:$I$30,2,FALSE)</f>
        <v>4.83</v>
      </c>
      <c r="G40" s="4" t="str">
        <f>VLOOKUP(E40,$E$4:$I$30,3,FALSE)</f>
        <v>龙山村、云汉村、乐群村、龙头环村、圣狮村</v>
      </c>
      <c r="H40" s="4" t="str">
        <f>VLOOKUP(E40,$E$4:$I$30,4,FALSE)</f>
        <v>105国道狮滘口桥</v>
      </c>
      <c r="I40" s="4" t="str">
        <f>VLOOKUP(E40,$E$4:$I$30,5,FALSE)</f>
        <v>观栏口</v>
      </c>
      <c r="J40" s="5" t="s">
        <v>131</v>
      </c>
    </row>
    <row r="41" s="2" customFormat="1" ht="40" customHeight="1" spans="1:10">
      <c r="A41" s="7"/>
      <c r="B41" s="7"/>
      <c r="C41" s="4"/>
      <c r="D41" s="7"/>
      <c r="E41" s="4" t="s">
        <v>103</v>
      </c>
      <c r="F41" s="4">
        <f>VLOOKUP(E41,$E$4:$I$30,2,FALSE)</f>
        <v>1.1</v>
      </c>
      <c r="G41" s="4" t="str">
        <f>VLOOKUP(E41,$E$4:$I$30,3,FALSE)</f>
        <v>龙头环村</v>
      </c>
      <c r="H41" s="4" t="str">
        <f>VLOOKUP(E41,$E$4:$I$30,4,FALSE)</f>
        <v>悦生涌</v>
      </c>
      <c r="I41" s="4" t="str">
        <f>VLOOKUP(E41,$E$4:$I$30,5,FALSE)</f>
        <v>观栏涌</v>
      </c>
      <c r="J41" s="7"/>
    </row>
    <row r="42" s="2" customFormat="1" ht="40" customHeight="1" spans="1:10">
      <c r="A42" s="6"/>
      <c r="B42" s="6"/>
      <c r="C42" s="4"/>
      <c r="D42" s="6"/>
      <c r="E42" s="4" t="s">
        <v>107</v>
      </c>
      <c r="F42" s="4">
        <f>VLOOKUP(E42,$E$4:$I$30,2,FALSE)</f>
        <v>2.25</v>
      </c>
      <c r="G42" s="4" t="str">
        <f>VLOOKUP(E42,$E$4:$I$30,3,FALSE)</f>
        <v>乐群村、龙头环村、圣狮村</v>
      </c>
      <c r="H42" s="4" t="str">
        <f>VLOOKUP(E42,$E$4:$I$30,4,FALSE)</f>
        <v>十六顷排灌渠</v>
      </c>
      <c r="I42" s="4" t="str">
        <f>VLOOKUP(E42,$E$4:$I$30,5,FALSE)</f>
        <v>竹基涌</v>
      </c>
      <c r="J42" s="6"/>
    </row>
    <row r="43" s="2" customFormat="1" ht="54" spans="1:10">
      <c r="A43" s="5">
        <v>16</v>
      </c>
      <c r="B43" s="5" t="s">
        <v>119</v>
      </c>
      <c r="C43" s="4" t="s">
        <v>132</v>
      </c>
      <c r="D43" s="5" t="s">
        <v>133</v>
      </c>
      <c r="E43" s="4" t="s">
        <v>41</v>
      </c>
      <c r="F43" s="4">
        <f>VLOOKUP(E43,$E$4:$I$30,2,FALSE)</f>
        <v>4.5</v>
      </c>
      <c r="G43" s="4" t="str">
        <f>VLOOKUP(E43,$E$4:$I$30,3,FALSE)</f>
        <v>圣狮村、象角村、沙溪村、港园村、中兴村、涌边村、涌头村、康乐村</v>
      </c>
      <c r="H43" s="4" t="str">
        <f>VLOOKUP(E43,$E$4:$I$30,4,FALSE)</f>
        <v>观栏口</v>
      </c>
      <c r="I43" s="4" t="str">
        <f>VLOOKUP(E43,$E$4:$I$30,5,FALSE)</f>
        <v>大涌与沙溪交界位置（青岗村）</v>
      </c>
      <c r="J43" s="5" t="s">
        <v>134</v>
      </c>
    </row>
    <row r="44" s="2" customFormat="1" ht="40" customHeight="1" spans="1:10">
      <c r="A44" s="7"/>
      <c r="B44" s="7"/>
      <c r="C44" s="4"/>
      <c r="D44" s="7"/>
      <c r="E44" s="4" t="s">
        <v>26</v>
      </c>
      <c r="F44" s="4">
        <f>VLOOKUP(E44,$E$4:$I$30,2,FALSE)</f>
        <v>3.2</v>
      </c>
      <c r="G44" s="4" t="str">
        <f>VLOOKUP(E44,$E$4:$I$30,3,FALSE)</f>
        <v>涌边村、康乐村、涌头村</v>
      </c>
      <c r="H44" s="4" t="str">
        <f>VLOOKUP(E44,$E$4:$I$30,4,FALSE)</f>
        <v>涌头村马桥</v>
      </c>
      <c r="I44" s="4" t="str">
        <f>VLOOKUP(E44,$E$4:$I$30,5,FALSE)</f>
        <v>赤洲河</v>
      </c>
      <c r="J44" s="7"/>
    </row>
    <row r="45" s="2" customFormat="1" ht="40" customHeight="1" spans="1:10">
      <c r="A45" s="7"/>
      <c r="B45" s="7"/>
      <c r="C45" s="4"/>
      <c r="D45" s="7"/>
      <c r="E45" s="4" t="s">
        <v>44</v>
      </c>
      <c r="F45" s="4">
        <f>VLOOKUP(E45,$E$4:$I$30,2,FALSE)</f>
        <v>1.1</v>
      </c>
      <c r="G45" s="4" t="str">
        <f>VLOOKUP(E45,$E$4:$I$30,3,FALSE)</f>
        <v>涌边村、康乐村</v>
      </c>
      <c r="H45" s="4" t="str">
        <f>VLOOKUP(E45,$E$4:$I$30,4,FALSE)</f>
        <v>土瓜闸</v>
      </c>
      <c r="I45" s="4" t="str">
        <f>VLOOKUP(E45,$E$4:$I$30,5,FALSE)</f>
        <v>小涌</v>
      </c>
      <c r="J45" s="7"/>
    </row>
    <row r="46" s="2" customFormat="1" ht="40" customHeight="1" spans="1:10">
      <c r="A46" s="6"/>
      <c r="B46" s="6"/>
      <c r="C46" s="4"/>
      <c r="D46" s="6"/>
      <c r="E46" s="4" t="s">
        <v>47</v>
      </c>
      <c r="F46" s="4" t="e">
        <f>VLOOKUP(E46,$E$4:$I$30,2,FALSE)</f>
        <v>#N/A</v>
      </c>
      <c r="G46" s="4" t="e">
        <f>VLOOKUP(E46,$E$4:$I$30,3,FALSE)</f>
        <v>#N/A</v>
      </c>
      <c r="H46" s="4" t="e">
        <f>VLOOKUP(E46,$E$4:$I$30,4,FALSE)</f>
        <v>#N/A</v>
      </c>
      <c r="I46" s="4" t="e">
        <f>VLOOKUP(E46,$E$4:$I$30,5,FALSE)</f>
        <v>#N/A</v>
      </c>
      <c r="J46" s="6"/>
    </row>
    <row r="47" s="2" customFormat="1" ht="40" customHeight="1" spans="1:10">
      <c r="A47" s="5">
        <v>17</v>
      </c>
      <c r="B47" s="5" t="s">
        <v>119</v>
      </c>
      <c r="C47" s="4" t="s">
        <v>135</v>
      </c>
      <c r="D47" s="5" t="s">
        <v>136</v>
      </c>
      <c r="E47" s="4" t="s">
        <v>22</v>
      </c>
      <c r="F47" s="4">
        <f>VLOOKUP(E47,$E$4:$I$30,2,FALSE)</f>
        <v>4.83</v>
      </c>
      <c r="G47" s="4" t="str">
        <f>VLOOKUP(E47,$E$4:$I$30,3,FALSE)</f>
        <v>龙山村、云汉村、乐群村、龙头环村、圣狮村</v>
      </c>
      <c r="H47" s="4" t="str">
        <f>VLOOKUP(E47,$E$4:$I$30,4,FALSE)</f>
        <v>105国道狮滘口桥</v>
      </c>
      <c r="I47" s="4" t="str">
        <f>VLOOKUP(E47,$E$4:$I$30,5,FALSE)</f>
        <v>观栏口</v>
      </c>
      <c r="J47" s="5" t="s">
        <v>137</v>
      </c>
    </row>
    <row r="48" s="2" customFormat="1" ht="40" customHeight="1" spans="1:10">
      <c r="A48" s="7"/>
      <c r="B48" s="7"/>
      <c r="C48" s="4"/>
      <c r="D48" s="7"/>
      <c r="E48" s="4" t="s">
        <v>89</v>
      </c>
      <c r="F48" s="4" t="str">
        <f>VLOOKUP(E48,$E$4:$I$30,2,FALSE)</f>
        <v>1.8（上游）1.5（下游）</v>
      </c>
      <c r="G48" s="4" t="str">
        <f>VLOOKUP(E48,$E$4:$I$30,3,FALSE)</f>
        <v>龙山村、云汉村、圣狮村</v>
      </c>
      <c r="H48" s="4" t="str">
        <f>VLOOKUP(E48,$E$4:$I$30,4,FALSE)</f>
        <v>大兴泵站（上游）四队人家尾（下游）</v>
      </c>
      <c r="I48" s="4" t="str">
        <f>VLOOKUP(E48,$E$4:$I$30,5,FALSE)</f>
        <v>石特涌泵站（上游）观栏口（下游）</v>
      </c>
      <c r="J48" s="7"/>
    </row>
    <row r="49" s="2" customFormat="1" ht="40" customHeight="1" spans="1:10">
      <c r="A49" s="7"/>
      <c r="B49" s="7"/>
      <c r="C49" s="4"/>
      <c r="D49" s="7"/>
      <c r="E49" s="4" t="s">
        <v>110</v>
      </c>
      <c r="F49" s="4">
        <f>VLOOKUP(E49,$E$4:$I$30,2,FALSE)</f>
        <v>0.98</v>
      </c>
      <c r="G49" s="4" t="str">
        <f>VLOOKUP(E49,$E$4:$I$30,3,FALSE)</f>
        <v>龙山村</v>
      </c>
      <c r="H49" s="4" t="str">
        <f>VLOOKUP(E49,$E$4:$I$30,4,FALSE)</f>
        <v>沙朗涌</v>
      </c>
      <c r="I49" s="4" t="str">
        <f>VLOOKUP(E49,$E$4:$I$30,5,FALSE)</f>
        <v>石特涌</v>
      </c>
      <c r="J49" s="7"/>
    </row>
    <row r="50" s="2" customFormat="1" ht="40" customHeight="1" spans="1:10">
      <c r="A50" s="7"/>
      <c r="B50" s="7"/>
      <c r="C50" s="4"/>
      <c r="D50" s="7"/>
      <c r="E50" s="4" t="s">
        <v>113</v>
      </c>
      <c r="F50" s="4">
        <f>VLOOKUP(E50,$E$4:$I$30,2,FALSE)</f>
        <v>0.36</v>
      </c>
      <c r="G50" s="4" t="str">
        <f>VLOOKUP(E50,$E$4:$I$30,3,FALSE)</f>
        <v>龙山村</v>
      </c>
      <c r="H50" s="4" t="str">
        <f>VLOOKUP(E50,$E$4:$I$30,4,FALSE)</f>
        <v>石特涌龙平一泵站</v>
      </c>
      <c r="I50" s="4" t="str">
        <f>VLOOKUP(E50,$E$4:$I$30,5,FALSE)</f>
        <v>石特涌龙平二泵站</v>
      </c>
      <c r="J50" s="7"/>
    </row>
    <row r="51" s="2" customFormat="1" ht="40" customHeight="1" spans="1:10">
      <c r="A51" s="6"/>
      <c r="B51" s="6"/>
      <c r="C51" s="4"/>
      <c r="D51" s="6"/>
      <c r="E51" s="4" t="s">
        <v>67</v>
      </c>
      <c r="F51" s="4">
        <f>VLOOKUP(E51,$E$4:$I$30,2,FALSE)</f>
        <v>2.25</v>
      </c>
      <c r="G51" s="4" t="str">
        <f>VLOOKUP(E51,$E$4:$I$30,3,FALSE)</f>
        <v>龙山村、云汉村</v>
      </c>
      <c r="H51" s="4" t="str">
        <f>VLOOKUP(E51,$E$4:$I$30,4,FALSE)</f>
        <v>龙头环麻基</v>
      </c>
      <c r="I51" s="4" t="str">
        <f>VLOOKUP(E51,$E$4:$I$30,5,FALSE)</f>
        <v>狮滘河</v>
      </c>
      <c r="J51" s="6"/>
    </row>
    <row r="52" s="2" customFormat="1" ht="54" spans="1:10">
      <c r="A52" s="5">
        <v>18</v>
      </c>
      <c r="B52" s="5" t="s">
        <v>119</v>
      </c>
      <c r="C52" s="4" t="s">
        <v>138</v>
      </c>
      <c r="D52" s="5" t="s">
        <v>139</v>
      </c>
      <c r="E52" s="4" t="s">
        <v>41</v>
      </c>
      <c r="F52" s="4">
        <f>VLOOKUP(E52,$E$4:$I$30,2,FALSE)</f>
        <v>4.5</v>
      </c>
      <c r="G52" s="4" t="str">
        <f>VLOOKUP(E52,$E$4:$I$30,3,FALSE)</f>
        <v>圣狮村、象角村、沙溪村、港园村、中兴村、涌边村、涌头村、康乐村</v>
      </c>
      <c r="H52" s="4" t="str">
        <f>VLOOKUP(E52,$E$4:$I$30,4,FALSE)</f>
        <v>观栏口</v>
      </c>
      <c r="I52" s="4" t="str">
        <f>VLOOKUP(E52,$E$4:$I$30,5,FALSE)</f>
        <v>大涌与沙溪交界位置（青岗村）</v>
      </c>
      <c r="J52" s="5" t="s">
        <v>140</v>
      </c>
    </row>
    <row r="53" s="2" customFormat="1" ht="40" customHeight="1" spans="1:10">
      <c r="A53" s="6"/>
      <c r="B53" s="6"/>
      <c r="C53" s="4"/>
      <c r="D53" s="6"/>
      <c r="E53" s="4" t="s">
        <v>26</v>
      </c>
      <c r="F53" s="4">
        <f>VLOOKUP(E53,$E$4:$I$30,2,FALSE)</f>
        <v>3.2</v>
      </c>
      <c r="G53" s="4" t="str">
        <f>VLOOKUP(E53,$E$4:$I$30,3,FALSE)</f>
        <v>涌边村、康乐村、涌头村</v>
      </c>
      <c r="H53" s="4" t="str">
        <f>VLOOKUP(E53,$E$4:$I$30,4,FALSE)</f>
        <v>涌头村马桥</v>
      </c>
      <c r="I53" s="4" t="str">
        <f>VLOOKUP(E53,$E$4:$I$30,5,FALSE)</f>
        <v>赤洲河</v>
      </c>
      <c r="J53" s="6"/>
    </row>
    <row r="54" s="2" customFormat="1" ht="40" customHeight="1" spans="1:10">
      <c r="A54" s="5">
        <v>19</v>
      </c>
      <c r="B54" s="5" t="s">
        <v>119</v>
      </c>
      <c r="C54" s="4" t="s">
        <v>141</v>
      </c>
      <c r="D54" s="5" t="s">
        <v>142</v>
      </c>
      <c r="E54" s="4" t="s">
        <v>22</v>
      </c>
      <c r="F54" s="4">
        <f>VLOOKUP(E54,$E$4:$I$30,2,FALSE)</f>
        <v>4.83</v>
      </c>
      <c r="G54" s="4" t="str">
        <f>VLOOKUP(E54,$E$4:$I$30,3,FALSE)</f>
        <v>龙山村、云汉村、乐群村、龙头环村、圣狮村</v>
      </c>
      <c r="H54" s="4" t="str">
        <f>VLOOKUP(E54,$E$4:$I$30,4,FALSE)</f>
        <v>105国道狮滘口桥</v>
      </c>
      <c r="I54" s="4" t="str">
        <f>VLOOKUP(E54,$E$4:$I$30,5,FALSE)</f>
        <v>观栏口</v>
      </c>
      <c r="J54" s="5" t="s">
        <v>143</v>
      </c>
    </row>
    <row r="55" s="2" customFormat="1" ht="40" customHeight="1" spans="1:10">
      <c r="A55" s="7"/>
      <c r="B55" s="7"/>
      <c r="C55" s="4"/>
      <c r="D55" s="7"/>
      <c r="E55" s="4" t="s">
        <v>75</v>
      </c>
      <c r="F55" s="4">
        <f>VLOOKUP(E55,$E$4:$I$30,2,FALSE)</f>
        <v>2.5</v>
      </c>
      <c r="G55" s="4" t="str">
        <f>VLOOKUP(E55,$E$4:$I$30,3,FALSE)</f>
        <v>乐群村、圣狮村</v>
      </c>
      <c r="H55" s="4" t="str">
        <f>VLOOKUP(E55,$E$4:$I$30,4,FALSE)</f>
        <v>十六顷排灌渠</v>
      </c>
      <c r="I55" s="4" t="str">
        <f>VLOOKUP(E55,$E$4:$I$30,5,FALSE)</f>
        <v>中部排灌渠</v>
      </c>
      <c r="J55" s="7"/>
    </row>
    <row r="56" s="2" customFormat="1" ht="40" customHeight="1" spans="1:10">
      <c r="A56" s="7"/>
      <c r="B56" s="7"/>
      <c r="C56" s="4"/>
      <c r="D56" s="7"/>
      <c r="E56" s="4" t="s">
        <v>30</v>
      </c>
      <c r="F56" s="4">
        <f>VLOOKUP(E56,$E$4:$I$30,2,FALSE)</f>
        <v>0.55</v>
      </c>
      <c r="G56" s="4" t="str">
        <f>VLOOKUP(E56,$E$4:$I$30,3,FALSE)</f>
        <v>云汉村、乐群村</v>
      </c>
      <c r="H56" s="4" t="str">
        <f>VLOOKUP(E56,$E$4:$I$30,4,FALSE)</f>
        <v>星宝路口</v>
      </c>
      <c r="I56" s="4" t="str">
        <f>VLOOKUP(E56,$E$4:$I$30,5,FALSE)</f>
        <v>狮滘河</v>
      </c>
      <c r="J56" s="7"/>
    </row>
    <row r="57" s="2" customFormat="1" ht="40" customHeight="1" spans="1:10">
      <c r="A57" s="6"/>
      <c r="B57" s="6"/>
      <c r="C57" s="4"/>
      <c r="D57" s="6"/>
      <c r="E57" s="4" t="s">
        <v>107</v>
      </c>
      <c r="F57" s="4">
        <f>VLOOKUP(E57,$E$4:$I$30,2,FALSE)</f>
        <v>2.25</v>
      </c>
      <c r="G57" s="4" t="str">
        <f>VLOOKUP(E57,$E$4:$I$30,3,FALSE)</f>
        <v>乐群村、龙头环村、圣狮村</v>
      </c>
      <c r="H57" s="4" t="str">
        <f>VLOOKUP(E57,$E$4:$I$30,4,FALSE)</f>
        <v>十六顷排灌渠</v>
      </c>
      <c r="I57" s="4" t="str">
        <f>VLOOKUP(E57,$E$4:$I$30,5,FALSE)</f>
        <v>竹基涌</v>
      </c>
      <c r="J57" s="6"/>
    </row>
    <row r="58" s="2" customFormat="1" ht="40" customHeight="1" spans="1:10">
      <c r="A58" s="4">
        <v>20</v>
      </c>
      <c r="B58" s="4" t="s">
        <v>119</v>
      </c>
      <c r="C58" s="4" t="s">
        <v>144</v>
      </c>
      <c r="D58" s="4" t="s">
        <v>145</v>
      </c>
      <c r="E58" s="4" t="s">
        <v>94</v>
      </c>
      <c r="F58" s="4">
        <f>VLOOKUP(E58,$E$4:$I$30,2,FALSE)</f>
        <v>1.7</v>
      </c>
      <c r="G58" s="4" t="str">
        <f>VLOOKUP(E58,$E$4:$I$30,3,FALSE)</f>
        <v>龙瑞村、圣狮村</v>
      </c>
      <c r="H58" s="4" t="str">
        <f>VLOOKUP(E58,$E$4:$I$30,4,FALSE)</f>
        <v>朗滘涌东升、西区、沙溪交界处</v>
      </c>
      <c r="I58" s="4" t="str">
        <f>VLOOKUP(E58,$E$4:$I$30,5,FALSE)</f>
        <v>沙朗涌</v>
      </c>
      <c r="J58" s="4" t="s">
        <v>146</v>
      </c>
    </row>
    <row r="59" s="2" customFormat="1" ht="54" spans="1:10">
      <c r="A59" s="5">
        <v>21</v>
      </c>
      <c r="B59" s="5" t="s">
        <v>119</v>
      </c>
      <c r="C59" s="4" t="s">
        <v>147</v>
      </c>
      <c r="D59" s="5" t="s">
        <v>148</v>
      </c>
      <c r="E59" s="4" t="s">
        <v>41</v>
      </c>
      <c r="F59" s="4">
        <f>VLOOKUP(E59,$E$4:$I$30,2,FALSE)</f>
        <v>4.5</v>
      </c>
      <c r="G59" s="4" t="str">
        <f>VLOOKUP(E59,$E$4:$I$30,3,FALSE)</f>
        <v>圣狮村、象角村、沙溪村、港园村、中兴村、涌边村、涌头村、康乐村</v>
      </c>
      <c r="H59" s="4" t="str">
        <f>VLOOKUP(E59,$E$4:$I$30,4,FALSE)</f>
        <v>观栏口</v>
      </c>
      <c r="I59" s="4" t="str">
        <f>VLOOKUP(E59,$E$4:$I$30,5,FALSE)</f>
        <v>大涌与沙溪交界位置（青岗村）</v>
      </c>
      <c r="J59" s="5" t="s">
        <v>149</v>
      </c>
    </row>
    <row r="60" s="2" customFormat="1" ht="40" customHeight="1" spans="1:10">
      <c r="A60" s="7"/>
      <c r="B60" s="7"/>
      <c r="C60" s="4"/>
      <c r="D60" s="7"/>
      <c r="E60" s="4" t="s">
        <v>22</v>
      </c>
      <c r="F60" s="4">
        <f>VLOOKUP(E60,$E$4:$I$30,2,FALSE)</f>
        <v>4.83</v>
      </c>
      <c r="G60" s="4" t="str">
        <f>VLOOKUP(E60,$E$4:$I$30,3,FALSE)</f>
        <v>龙山村、云汉村、乐群村、龙头环村、圣狮村</v>
      </c>
      <c r="H60" s="4" t="str">
        <f>VLOOKUP(E60,$E$4:$I$30,4,FALSE)</f>
        <v>105国道狮滘口桥</v>
      </c>
      <c r="I60" s="4" t="str">
        <f>VLOOKUP(E60,$E$4:$I$30,5,FALSE)</f>
        <v>观栏口</v>
      </c>
      <c r="J60" s="7"/>
    </row>
    <row r="61" s="2" customFormat="1" ht="40" customHeight="1" spans="1:10">
      <c r="A61" s="7"/>
      <c r="B61" s="7"/>
      <c r="C61" s="4"/>
      <c r="D61" s="7"/>
      <c r="E61" s="4" t="s">
        <v>86</v>
      </c>
      <c r="F61" s="4">
        <f>VLOOKUP(E61,$E$4:$I$30,2,FALSE)</f>
        <v>1.5</v>
      </c>
      <c r="G61" s="4" t="str">
        <f>VLOOKUP(E61,$E$4:$I$30,3,FALSE)</f>
        <v>圣狮村</v>
      </c>
      <c r="H61" s="4" t="str">
        <f>VLOOKUP(E61,$E$4:$I$30,4,FALSE)</f>
        <v>竹基涌</v>
      </c>
      <c r="I61" s="4" t="str">
        <f>VLOOKUP(E61,$E$4:$I$30,5,FALSE)</f>
        <v>观栏口</v>
      </c>
      <c r="J61" s="7"/>
    </row>
    <row r="62" s="2" customFormat="1" ht="40" customHeight="1" spans="1:10">
      <c r="A62" s="7"/>
      <c r="B62" s="7"/>
      <c r="C62" s="4"/>
      <c r="D62" s="7"/>
      <c r="E62" s="4" t="s">
        <v>89</v>
      </c>
      <c r="F62" s="4" t="str">
        <f>VLOOKUP(E62,$E$4:$I$30,2,FALSE)</f>
        <v>1.8（上游）1.5（下游）</v>
      </c>
      <c r="G62" s="4" t="str">
        <f>VLOOKUP(E62,$E$4:$I$30,3,FALSE)</f>
        <v>龙山村、云汉村、圣狮村</v>
      </c>
      <c r="H62" s="4" t="str">
        <f>VLOOKUP(E62,$E$4:$I$30,4,FALSE)</f>
        <v>大兴泵站（上游）四队人家尾（下游）</v>
      </c>
      <c r="I62" s="4" t="str">
        <f>VLOOKUP(E62,$E$4:$I$30,5,FALSE)</f>
        <v>石特涌泵站（上游）观栏口（下游）</v>
      </c>
      <c r="J62" s="7"/>
    </row>
    <row r="63" s="2" customFormat="1" ht="40" customHeight="1" spans="1:10">
      <c r="A63" s="7"/>
      <c r="B63" s="7"/>
      <c r="C63" s="4"/>
      <c r="D63" s="7"/>
      <c r="E63" s="4" t="s">
        <v>94</v>
      </c>
      <c r="F63" s="4">
        <f>VLOOKUP(E63,$E$4:$I$30,2,FALSE)</f>
        <v>1.7</v>
      </c>
      <c r="G63" s="4" t="str">
        <f>VLOOKUP(E63,$E$4:$I$30,3,FALSE)</f>
        <v>龙瑞村、圣狮村</v>
      </c>
      <c r="H63" s="4" t="str">
        <f>VLOOKUP(E63,$E$4:$I$30,4,FALSE)</f>
        <v>朗滘涌东升、西区、沙溪交界处</v>
      </c>
      <c r="I63" s="4" t="str">
        <f>VLOOKUP(E63,$E$4:$I$30,5,FALSE)</f>
        <v>沙朗涌</v>
      </c>
      <c r="J63" s="7"/>
    </row>
    <row r="64" s="2" customFormat="1" ht="40" customHeight="1" spans="1:10">
      <c r="A64" s="7"/>
      <c r="B64" s="7"/>
      <c r="C64" s="4"/>
      <c r="D64" s="7"/>
      <c r="E64" s="4" t="s">
        <v>75</v>
      </c>
      <c r="F64" s="4">
        <f>VLOOKUP(E64,$E$4:$I$30,2,FALSE)</f>
        <v>2.5</v>
      </c>
      <c r="G64" s="4" t="str">
        <f>VLOOKUP(E64,$E$4:$I$30,3,FALSE)</f>
        <v>乐群村、圣狮村</v>
      </c>
      <c r="H64" s="4" t="str">
        <f>VLOOKUP(E64,$E$4:$I$30,4,FALSE)</f>
        <v>十六顷排灌渠</v>
      </c>
      <c r="I64" s="4" t="str">
        <f>VLOOKUP(E64,$E$4:$I$30,5,FALSE)</f>
        <v>中部排灌渠</v>
      </c>
      <c r="J64" s="7"/>
    </row>
    <row r="65" s="2" customFormat="1" ht="40" customHeight="1" spans="1:10">
      <c r="A65" s="6"/>
      <c r="B65" s="6"/>
      <c r="C65" s="4"/>
      <c r="D65" s="6"/>
      <c r="E65" s="4" t="s">
        <v>107</v>
      </c>
      <c r="F65" s="4">
        <f>VLOOKUP(E65,$E$4:$I$30,2,FALSE)</f>
        <v>2.25</v>
      </c>
      <c r="G65" s="4" t="str">
        <f>VLOOKUP(E65,$E$4:$I$30,3,FALSE)</f>
        <v>乐群村、龙头环村、圣狮村</v>
      </c>
      <c r="H65" s="4" t="str">
        <f>VLOOKUP(E65,$E$4:$I$30,4,FALSE)</f>
        <v>十六顷排灌渠</v>
      </c>
      <c r="I65" s="4" t="str">
        <f>VLOOKUP(E65,$E$4:$I$30,5,FALSE)</f>
        <v>竹基涌</v>
      </c>
      <c r="J65" s="6"/>
    </row>
    <row r="66" s="2" customFormat="1" ht="42" customHeight="1" spans="1:10">
      <c r="A66" s="5">
        <v>22</v>
      </c>
      <c r="B66" s="5" t="s">
        <v>119</v>
      </c>
      <c r="C66" s="4" t="s">
        <v>150</v>
      </c>
      <c r="D66" s="5" t="s">
        <v>151</v>
      </c>
      <c r="E66" s="4" t="s">
        <v>22</v>
      </c>
      <c r="F66" s="4">
        <f>VLOOKUP(E66,$E$4:$I$30,2,FALSE)</f>
        <v>4.83</v>
      </c>
      <c r="G66" s="4" t="str">
        <f>VLOOKUP(E66,$E$4:$I$30,3,FALSE)</f>
        <v>龙山村、云汉村、乐群村、龙头环村、圣狮村</v>
      </c>
      <c r="H66" s="4" t="str">
        <f>VLOOKUP(E66,$E$4:$I$30,4,FALSE)</f>
        <v>105国道狮滘口桥</v>
      </c>
      <c r="I66" s="4" t="str">
        <f>VLOOKUP(E66,$E$4:$I$30,5,FALSE)</f>
        <v>观栏口</v>
      </c>
      <c r="J66" s="5" t="s">
        <v>152</v>
      </c>
    </row>
    <row r="67" s="2" customFormat="1" ht="40" customHeight="1" spans="1:10">
      <c r="A67" s="7"/>
      <c r="B67" s="7"/>
      <c r="C67" s="4"/>
      <c r="D67" s="7"/>
      <c r="E67" s="4" t="s">
        <v>89</v>
      </c>
      <c r="F67" s="4" t="str">
        <f>VLOOKUP(E67,$E$4:$I$30,2,FALSE)</f>
        <v>1.8（上游）1.5（下游）</v>
      </c>
      <c r="G67" s="4" t="str">
        <f>VLOOKUP(E67,$E$4:$I$30,3,FALSE)</f>
        <v>龙山村、云汉村、圣狮村</v>
      </c>
      <c r="H67" s="4" t="str">
        <f>VLOOKUP(E67,$E$4:$I$30,4,FALSE)</f>
        <v>大兴泵站（上游）四队人家尾（下游）</v>
      </c>
      <c r="I67" s="4" t="str">
        <f>VLOOKUP(E67,$E$4:$I$30,5,FALSE)</f>
        <v>石特涌泵站（上游）观栏口（下游）</v>
      </c>
      <c r="J67" s="7"/>
    </row>
    <row r="68" s="2" customFormat="1" ht="40" customHeight="1" spans="1:10">
      <c r="A68" s="7"/>
      <c r="B68" s="7"/>
      <c r="C68" s="4"/>
      <c r="D68" s="7"/>
      <c r="E68" s="4" t="s">
        <v>30</v>
      </c>
      <c r="F68" s="4">
        <f>VLOOKUP(E68,$E$4:$I$30,2,FALSE)</f>
        <v>0.55</v>
      </c>
      <c r="G68" s="4" t="str">
        <f>VLOOKUP(E68,$E$4:$I$30,3,FALSE)</f>
        <v>云汉村、乐群村</v>
      </c>
      <c r="H68" s="4" t="str">
        <f>VLOOKUP(E68,$E$4:$I$30,4,FALSE)</f>
        <v>星宝路口</v>
      </c>
      <c r="I68" s="4" t="str">
        <f>VLOOKUP(E68,$E$4:$I$30,5,FALSE)</f>
        <v>狮滘河</v>
      </c>
      <c r="J68" s="7"/>
    </row>
    <row r="69" s="2" customFormat="1" ht="40" customHeight="1" spans="1:10">
      <c r="A69" s="7"/>
      <c r="B69" s="7"/>
      <c r="C69" s="4"/>
      <c r="D69" s="7"/>
      <c r="E69" s="4" t="s">
        <v>70</v>
      </c>
      <c r="F69" s="4">
        <f>VLOOKUP(E69,$E$4:$I$30,2,FALSE)</f>
        <v>1.61</v>
      </c>
      <c r="G69" s="4" t="str">
        <f>VLOOKUP(E69,$E$4:$I$30,3,FALSE)</f>
        <v>云汉村</v>
      </c>
      <c r="H69" s="4" t="str">
        <f>VLOOKUP(E69,$E$4:$I$30,4,FALSE)</f>
        <v>沙朗涌</v>
      </c>
      <c r="I69" s="4" t="str">
        <f>VLOOKUP(E69,$E$4:$I$30,5,FALSE)</f>
        <v>深涌</v>
      </c>
      <c r="J69" s="7"/>
    </row>
    <row r="70" s="2" customFormat="1" ht="40" customHeight="1" spans="1:10">
      <c r="A70" s="6"/>
      <c r="B70" s="6"/>
      <c r="C70" s="4"/>
      <c r="D70" s="6"/>
      <c r="E70" s="4" t="s">
        <v>67</v>
      </c>
      <c r="F70" s="4">
        <f>VLOOKUP(E70,$E$4:$I$30,2,FALSE)</f>
        <v>2.25</v>
      </c>
      <c r="G70" s="4" t="str">
        <f>VLOOKUP(E70,$E$4:$I$30,3,FALSE)</f>
        <v>龙山村、云汉村</v>
      </c>
      <c r="H70" s="4" t="str">
        <f>VLOOKUP(E70,$E$4:$I$30,4,FALSE)</f>
        <v>龙头环麻基</v>
      </c>
      <c r="I70" s="4" t="str">
        <f>VLOOKUP(E70,$E$4:$I$30,5,FALSE)</f>
        <v>狮滘河</v>
      </c>
      <c r="J70" s="6"/>
    </row>
    <row r="71" s="2" customFormat="1" ht="58" customHeight="1" spans="1:10">
      <c r="A71" s="5">
        <v>23</v>
      </c>
      <c r="B71" s="5" t="s">
        <v>119</v>
      </c>
      <c r="C71" s="5" t="s">
        <v>153</v>
      </c>
      <c r="D71" s="5" t="s">
        <v>154</v>
      </c>
      <c r="E71" s="4" t="s">
        <v>41</v>
      </c>
      <c r="F71" s="4">
        <f>VLOOKUP(E71,$E$4:$I$30,2,FALSE)</f>
        <v>4.5</v>
      </c>
      <c r="G71" s="4" t="str">
        <f>VLOOKUP(E71,$E$4:$I$30,3,FALSE)</f>
        <v>圣狮村、象角村、沙溪村、港园村、中兴村、涌边村、涌头村、康乐村</v>
      </c>
      <c r="H71" s="4" t="str">
        <f>VLOOKUP(E71,$E$4:$I$30,4,FALSE)</f>
        <v>观栏口</v>
      </c>
      <c r="I71" s="4" t="str">
        <f>VLOOKUP(E71,$E$4:$I$30,5,FALSE)</f>
        <v>大涌与沙溪交界位置（青岗村）</v>
      </c>
      <c r="J71" s="5" t="s">
        <v>155</v>
      </c>
    </row>
    <row r="72" s="2" customFormat="1" ht="40" customHeight="1" spans="1:10">
      <c r="A72" s="7"/>
      <c r="B72" s="7"/>
      <c r="C72" s="7"/>
      <c r="D72" s="7"/>
      <c r="E72" s="4" t="s">
        <v>83</v>
      </c>
      <c r="F72" s="4">
        <f>VLOOKUP(E72,$E$4:$I$30,2,FALSE)</f>
        <v>2.2</v>
      </c>
      <c r="G72" s="4" t="str">
        <f>VLOOKUP(E72,$E$4:$I$30,3,FALSE)</f>
        <v>沙溪村、港园村、中兴村</v>
      </c>
      <c r="H72" s="4" t="str">
        <f>VLOOKUP(E72,$E$4:$I$30,4,FALSE)</f>
        <v>十六顷排灌渠</v>
      </c>
      <c r="I72" s="4" t="str">
        <f>VLOOKUP(E72,$E$4:$I$30,5,FALSE)</f>
        <v>中部排灌渠</v>
      </c>
      <c r="J72" s="7"/>
    </row>
    <row r="73" s="2" customFormat="1" ht="40" customHeight="1" spans="1:10">
      <c r="A73" s="6"/>
      <c r="B73" s="6"/>
      <c r="C73" s="6"/>
      <c r="D73" s="6"/>
      <c r="E73" s="4" t="s">
        <v>99</v>
      </c>
      <c r="F73" s="4">
        <f>VLOOKUP(E73,$E$4:$I$30,2,FALSE)</f>
        <v>0.77</v>
      </c>
      <c r="G73" s="4" t="str">
        <f>VLOOKUP(E73,$E$4:$I$30,3,FALSE)</f>
        <v>港园村</v>
      </c>
      <c r="H73" s="4" t="str">
        <f>VLOOKUP(E73,$E$4:$I$30,4,FALSE)</f>
        <v>横栏新涌</v>
      </c>
      <c r="I73" s="4" t="str">
        <f>VLOOKUP(E73,$E$4:$I$30,5,FALSE)</f>
        <v>赤洲河</v>
      </c>
      <c r="J73" s="6"/>
    </row>
    <row r="74" s="2" customFormat="1" ht="40" customHeight="1" spans="1:10">
      <c r="A74" s="5">
        <v>24</v>
      </c>
      <c r="B74" s="5" t="s">
        <v>119</v>
      </c>
      <c r="C74" s="5" t="s">
        <v>156</v>
      </c>
      <c r="D74" s="5" t="s">
        <v>157</v>
      </c>
      <c r="E74" s="4" t="s">
        <v>17</v>
      </c>
      <c r="F74" s="4">
        <f>VLOOKUP(E74,$E$4:$I$30,2,FALSE)</f>
        <v>5.8</v>
      </c>
      <c r="G74" s="4" t="str">
        <f>VLOOKUP(E74,$E$4:$I$30,3,FALSE)</f>
        <v>濠涌村、虎逊村</v>
      </c>
      <c r="H74" s="4" t="str">
        <f>VLOOKUP(E74,$E$4:$I$30,4,FALSE)</f>
        <v>沙溪与大涌交界</v>
      </c>
      <c r="I74" s="4" t="str">
        <f>VLOOKUP(E74,$E$4:$I$30,5,FALSE)</f>
        <v>白石涌口</v>
      </c>
      <c r="J74" s="5" t="s">
        <v>158</v>
      </c>
    </row>
    <row r="75" s="2" customFormat="1" ht="40" customHeight="1" spans="1:10">
      <c r="A75" s="7"/>
      <c r="B75" s="7"/>
      <c r="C75" s="7"/>
      <c r="D75" s="7"/>
      <c r="E75" s="4" t="s">
        <v>34</v>
      </c>
      <c r="F75" s="4">
        <f>VLOOKUP(E75,$E$4:$I$30,2,FALSE)</f>
        <v>0.75</v>
      </c>
      <c r="G75" s="4" t="str">
        <f>VLOOKUP(E75,$E$4:$I$30,3,FALSE)</f>
        <v>虎逊村</v>
      </c>
      <c r="H75" s="4" t="str">
        <f>VLOOKUP(E75,$E$4:$I$30,4,FALSE)</f>
        <v>中信左岸截污闸</v>
      </c>
      <c r="I75" s="4" t="str">
        <f>VLOOKUP(E75,$E$4:$I$30,5,FALSE)</f>
        <v>西河涌</v>
      </c>
      <c r="J75" s="7"/>
    </row>
    <row r="76" s="2" customFormat="1" ht="40" customHeight="1" spans="1:10">
      <c r="A76" s="6"/>
      <c r="B76" s="6"/>
      <c r="C76" s="6"/>
      <c r="D76" s="6"/>
      <c r="E76" s="4" t="s">
        <v>81</v>
      </c>
      <c r="F76" s="4">
        <f>VLOOKUP(E76,$E$4:$I$30,2,FALSE)</f>
        <v>0.87</v>
      </c>
      <c r="G76" s="4" t="str">
        <f>VLOOKUP(E76,$E$4:$I$30,3,FALSE)</f>
        <v>虎逊村</v>
      </c>
      <c r="H76" s="4" t="str">
        <f>VLOOKUP(E76,$E$4:$I$30,4,FALSE)</f>
        <v>博爱一路</v>
      </c>
      <c r="I76" s="4" t="str">
        <f>VLOOKUP(E76,$E$4:$I$30,5,FALSE)</f>
        <v>岐江河</v>
      </c>
      <c r="J76" s="6"/>
    </row>
    <row r="77" s="2" customFormat="1" ht="57" customHeight="1" spans="1:10">
      <c r="A77" s="5">
        <v>25</v>
      </c>
      <c r="B77" s="5" t="s">
        <v>119</v>
      </c>
      <c r="C77" s="5" t="s">
        <v>159</v>
      </c>
      <c r="D77" s="5" t="s">
        <v>160</v>
      </c>
      <c r="E77" s="4" t="s">
        <v>41</v>
      </c>
      <c r="F77" s="4">
        <f>VLOOKUP(E77,$E$4:$I$30,2,FALSE)</f>
        <v>4.5</v>
      </c>
      <c r="G77" s="4" t="str">
        <f>VLOOKUP(E77,$E$4:$I$30,3,FALSE)</f>
        <v>圣狮村、象角村、沙溪村、港园村、中兴村、涌边村、涌头村、康乐村</v>
      </c>
      <c r="H77" s="4" t="str">
        <f>VLOOKUP(E77,$E$4:$I$30,4,FALSE)</f>
        <v>观栏口</v>
      </c>
      <c r="I77" s="4" t="str">
        <f>VLOOKUP(E77,$E$4:$I$30,5,FALSE)</f>
        <v>大涌与沙溪交界位置（青岗村）</v>
      </c>
      <c r="J77" s="5" t="s">
        <v>161</v>
      </c>
    </row>
    <row r="78" s="2" customFormat="1" ht="40" customHeight="1" spans="1:10">
      <c r="A78" s="7"/>
      <c r="B78" s="7"/>
      <c r="C78" s="7"/>
      <c r="D78" s="7"/>
      <c r="E78" s="4" t="s">
        <v>26</v>
      </c>
      <c r="F78" s="4">
        <f>VLOOKUP(E78,$E$4:$I$30,2,FALSE)</f>
        <v>3.2</v>
      </c>
      <c r="G78" s="4" t="str">
        <f>VLOOKUP(E78,$E$4:$I$30,3,FALSE)</f>
        <v>涌边村、康乐村、涌头村</v>
      </c>
      <c r="H78" s="4" t="str">
        <f>VLOOKUP(E78,$E$4:$I$30,4,FALSE)</f>
        <v>涌头村马桥</v>
      </c>
      <c r="I78" s="4" t="str">
        <f>VLOOKUP(E78,$E$4:$I$30,5,FALSE)</f>
        <v>赤洲河</v>
      </c>
      <c r="J78" s="7"/>
    </row>
    <row r="79" s="2" customFormat="1" ht="40" customHeight="1" spans="1:10">
      <c r="A79" s="7"/>
      <c r="B79" s="7"/>
      <c r="C79" s="7"/>
      <c r="D79" s="7"/>
      <c r="E79" s="4" t="s">
        <v>44</v>
      </c>
      <c r="F79" s="4">
        <f>VLOOKUP(E79,$E$4:$I$30,2,FALSE)</f>
        <v>1.1</v>
      </c>
      <c r="G79" s="4" t="str">
        <f>VLOOKUP(E79,$E$4:$I$30,3,FALSE)</f>
        <v>涌边村、康乐村</v>
      </c>
      <c r="H79" s="4" t="str">
        <f>VLOOKUP(E79,$E$4:$I$30,4,FALSE)</f>
        <v>土瓜闸</v>
      </c>
      <c r="I79" s="4" t="str">
        <f>VLOOKUP(E79,$E$4:$I$30,5,FALSE)</f>
        <v>小涌</v>
      </c>
      <c r="J79" s="7"/>
    </row>
    <row r="80" s="2" customFormat="1" ht="40" customHeight="1" spans="1:10">
      <c r="A80" s="6"/>
      <c r="B80" s="6"/>
      <c r="C80" s="6"/>
      <c r="D80" s="6"/>
      <c r="E80" s="4" t="s">
        <v>47</v>
      </c>
      <c r="F80" s="8">
        <f>VLOOKUP(E80,$E$4:$I$31,2,FALSE)</f>
        <v>1.62</v>
      </c>
      <c r="G80" s="8" t="str">
        <f>VLOOKUP(E80,$E$4:$I$31,3,FALSE)</f>
        <v>涌边村、康乐村</v>
      </c>
      <c r="H80" s="8" t="str">
        <f>VLOOKUP(E80,$E$4:$I$31,4,FALSE)</f>
        <v>老陈围</v>
      </c>
      <c r="I80" s="8" t="str">
        <f>VLOOKUP(E80,$E$4:$I$31,5,FALSE)</f>
        <v>赤洲河</v>
      </c>
      <c r="J80" s="6"/>
    </row>
    <row r="81" s="2" customFormat="1" ht="54" spans="1:10">
      <c r="A81" s="5">
        <v>26</v>
      </c>
      <c r="B81" s="5" t="s">
        <v>119</v>
      </c>
      <c r="C81" s="5" t="s">
        <v>162</v>
      </c>
      <c r="D81" s="5" t="s">
        <v>163</v>
      </c>
      <c r="E81" s="4" t="s">
        <v>41</v>
      </c>
      <c r="F81" s="4">
        <f>VLOOKUP(E81,$E$4:$I$30,2,FALSE)</f>
        <v>4.5</v>
      </c>
      <c r="G81" s="4" t="str">
        <f>VLOOKUP(E81,$E$4:$I$30,3,FALSE)</f>
        <v>圣狮村、象角村、沙溪村、港园村、中兴村、涌边村、涌头村、康乐村</v>
      </c>
      <c r="H81" s="4" t="str">
        <f>VLOOKUP(E81,$E$4:$I$30,4,FALSE)</f>
        <v>观栏口</v>
      </c>
      <c r="I81" s="4" t="str">
        <f>VLOOKUP(E81,$E$4:$I$30,5,FALSE)</f>
        <v>大涌与沙溪交界位置（青岗村）</v>
      </c>
      <c r="J81" s="5" t="s">
        <v>164</v>
      </c>
    </row>
    <row r="82" s="2" customFormat="1" ht="40" customHeight="1" spans="1:10">
      <c r="A82" s="7"/>
      <c r="B82" s="7"/>
      <c r="C82" s="7"/>
      <c r="D82" s="7"/>
      <c r="E82" s="4" t="s">
        <v>53</v>
      </c>
      <c r="F82" s="4">
        <f>VLOOKUP(E82,$E$4:$I$30,2,FALSE)</f>
        <v>0.97</v>
      </c>
      <c r="G82" s="4" t="str">
        <f>VLOOKUP(E82,$E$4:$I$30,3,FALSE)</f>
        <v>象角村</v>
      </c>
      <c r="H82" s="4" t="str">
        <f>VLOOKUP(E82,$E$4:$I$30,4,FALSE)</f>
        <v>康乐北路</v>
      </c>
      <c r="I82" s="4" t="str">
        <f>VLOOKUP(E82,$E$4:$I$30,5,FALSE)</f>
        <v>沙溪涌</v>
      </c>
      <c r="J82" s="7"/>
    </row>
    <row r="83" s="2" customFormat="1" ht="40" customHeight="1" spans="1:10">
      <c r="A83" s="7"/>
      <c r="B83" s="7"/>
      <c r="C83" s="7"/>
      <c r="D83" s="7"/>
      <c r="E83" s="4" t="s">
        <v>48</v>
      </c>
      <c r="F83" s="4">
        <f>VLOOKUP(E83,$E$4:$I$30,2,FALSE)</f>
        <v>2.23</v>
      </c>
      <c r="G83" s="4" t="str">
        <f>VLOOKUP(E83,$E$4:$I$30,3,FALSE)</f>
        <v>象角村、沙溪村</v>
      </c>
      <c r="H83" s="4" t="str">
        <f>VLOOKUP(E83,$E$4:$I$30,4,FALSE)</f>
        <v>横沙路口</v>
      </c>
      <c r="I83" s="4" t="str">
        <f>VLOOKUP(E83,$E$4:$I$30,5,FALSE)</f>
        <v>赤洲河</v>
      </c>
      <c r="J83" s="7"/>
    </row>
    <row r="84" s="2" customFormat="1" ht="40" customHeight="1" spans="1:10">
      <c r="A84" s="6"/>
      <c r="B84" s="6"/>
      <c r="C84" s="6"/>
      <c r="D84" s="6"/>
      <c r="E84" s="4" t="s">
        <v>51</v>
      </c>
      <c r="F84" s="4">
        <f>VLOOKUP(E84,$E$4:$I$30,2,FALSE)</f>
        <v>1.1</v>
      </c>
      <c r="G84" s="4" t="str">
        <f>VLOOKUP(E84,$E$4:$I$30,3,FALSE)</f>
        <v>象角村</v>
      </c>
      <c r="H84" s="4" t="str">
        <f>VLOOKUP(E84,$E$4:$I$30,4,FALSE)</f>
        <v>象角涌</v>
      </c>
      <c r="I84" s="4" t="str">
        <f>VLOOKUP(E84,$E$4:$I$30,5,FALSE)</f>
        <v>赤洲河</v>
      </c>
      <c r="J84" s="6"/>
    </row>
  </sheetData>
  <mergeCells count="113">
    <mergeCell ref="A2:J2"/>
    <mergeCell ref="A3:C3"/>
    <mergeCell ref="E3:H3"/>
    <mergeCell ref="F4:I4"/>
    <mergeCell ref="A4:A5"/>
    <mergeCell ref="A6:A10"/>
    <mergeCell ref="A11:A15"/>
    <mergeCell ref="A16:A17"/>
    <mergeCell ref="A18:A19"/>
    <mergeCell ref="A21:A22"/>
    <mergeCell ref="A23:A25"/>
    <mergeCell ref="A27:A28"/>
    <mergeCell ref="A29:A30"/>
    <mergeCell ref="A32:A34"/>
    <mergeCell ref="A35:A36"/>
    <mergeCell ref="A37:A39"/>
    <mergeCell ref="A40:A42"/>
    <mergeCell ref="A43:A46"/>
    <mergeCell ref="A47:A51"/>
    <mergeCell ref="A52:A53"/>
    <mergeCell ref="A54:A57"/>
    <mergeCell ref="A59:A65"/>
    <mergeCell ref="A66:A70"/>
    <mergeCell ref="A71:A73"/>
    <mergeCell ref="A74:A76"/>
    <mergeCell ref="A77:A80"/>
    <mergeCell ref="A81:A84"/>
    <mergeCell ref="B4:B5"/>
    <mergeCell ref="B6:B10"/>
    <mergeCell ref="B11:B15"/>
    <mergeCell ref="B16:B17"/>
    <mergeCell ref="B18:B19"/>
    <mergeCell ref="B21:B22"/>
    <mergeCell ref="B23:B25"/>
    <mergeCell ref="B27:B28"/>
    <mergeCell ref="B29:B30"/>
    <mergeCell ref="B32:B34"/>
    <mergeCell ref="B35:B36"/>
    <mergeCell ref="B37:B39"/>
    <mergeCell ref="B40:B42"/>
    <mergeCell ref="B43:B46"/>
    <mergeCell ref="B47:B51"/>
    <mergeCell ref="B52:B53"/>
    <mergeCell ref="B54:B57"/>
    <mergeCell ref="B59:B65"/>
    <mergeCell ref="B66:B70"/>
    <mergeCell ref="B71:B73"/>
    <mergeCell ref="B74:B76"/>
    <mergeCell ref="B77:B80"/>
    <mergeCell ref="B81:B84"/>
    <mergeCell ref="C4:C5"/>
    <mergeCell ref="C6:C10"/>
    <mergeCell ref="C11:C15"/>
    <mergeCell ref="C16:C17"/>
    <mergeCell ref="C18:C19"/>
    <mergeCell ref="C21:C22"/>
    <mergeCell ref="C23:C25"/>
    <mergeCell ref="C27:C28"/>
    <mergeCell ref="C29:C30"/>
    <mergeCell ref="C32:C34"/>
    <mergeCell ref="C35:C36"/>
    <mergeCell ref="C37:C39"/>
    <mergeCell ref="C40:C42"/>
    <mergeCell ref="C43:C46"/>
    <mergeCell ref="C47:C51"/>
    <mergeCell ref="C52:C53"/>
    <mergeCell ref="C54:C57"/>
    <mergeCell ref="C59:C65"/>
    <mergeCell ref="C66:C70"/>
    <mergeCell ref="C71:C73"/>
    <mergeCell ref="C74:C76"/>
    <mergeCell ref="C77:C80"/>
    <mergeCell ref="C81:C84"/>
    <mergeCell ref="D4:D5"/>
    <mergeCell ref="D6:D10"/>
    <mergeCell ref="D11:D15"/>
    <mergeCell ref="D16:D17"/>
    <mergeCell ref="D18:D19"/>
    <mergeCell ref="D21:D22"/>
    <mergeCell ref="D23:D25"/>
    <mergeCell ref="D27:D28"/>
    <mergeCell ref="D29:D30"/>
    <mergeCell ref="D32:D34"/>
    <mergeCell ref="D35:D36"/>
    <mergeCell ref="D37:D39"/>
    <mergeCell ref="D40:D42"/>
    <mergeCell ref="D43:D46"/>
    <mergeCell ref="D47:D51"/>
    <mergeCell ref="D52:D53"/>
    <mergeCell ref="D54:D57"/>
    <mergeCell ref="D59:D65"/>
    <mergeCell ref="D66:D70"/>
    <mergeCell ref="D71:D73"/>
    <mergeCell ref="D74:D76"/>
    <mergeCell ref="D77:D80"/>
    <mergeCell ref="D81:D84"/>
    <mergeCell ref="E4:E5"/>
    <mergeCell ref="J4:J5"/>
    <mergeCell ref="J6:J31"/>
    <mergeCell ref="J32:J34"/>
    <mergeCell ref="J35:J36"/>
    <mergeCell ref="J37:J39"/>
    <mergeCell ref="J40:J42"/>
    <mergeCell ref="J43:J46"/>
    <mergeCell ref="J47:J51"/>
    <mergeCell ref="J52:J53"/>
    <mergeCell ref="J54:J57"/>
    <mergeCell ref="J59:J65"/>
    <mergeCell ref="J66:J70"/>
    <mergeCell ref="J71:J73"/>
    <mergeCell ref="J74:J76"/>
    <mergeCell ref="J77:J80"/>
    <mergeCell ref="J81:J8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霍庆儒</cp:lastModifiedBy>
  <dcterms:created xsi:type="dcterms:W3CDTF">2023-05-24T01:46:00Z</dcterms:created>
  <dcterms:modified xsi:type="dcterms:W3CDTF">2023-05-25T06:49:18Z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174119601060412D9F83A0A9EDB462E6_12</vt:lpwstr>
  </property>
  <property fmtid="{D5CDD505-2E9C-101B-9397-08002B2CF9AE}" pid="3" name="KSOProductBuildVer">
    <vt:lpwstr>2052-11.8.2.11716</vt:lpwstr>
  </property>
</Properties>
</file>