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850" activeTab="0"/>
  </bookViews>
  <sheets>
    <sheet name="1、一般公共预算收入" sheetId="1" r:id="rId1"/>
    <sheet name="2、一般公共预算支出" sheetId="2" r:id="rId2"/>
    <sheet name="3、1一般公共预算支出表（按功能分类项级科目）" sheetId="3" r:id="rId3"/>
    <sheet name="4、一般公共预算支出表（按政府预算经济分类款级科目）" sheetId="4" r:id="rId4"/>
    <sheet name="5、一般公共预算“三公”经费表" sheetId="5" r:id="rId5"/>
    <sheet name="6、政府性基金收入" sheetId="6" r:id="rId6"/>
    <sheet name="7、政府性基金支出" sheetId="7" r:id="rId7"/>
    <sheet name="8、政府债券转贷及还本情况表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aa1" hidden="1">#REF!</definedName>
    <definedName name="________________________________________________________________aa1" hidden="1">#REF!</definedName>
    <definedName name="___________a1">#REF!</definedName>
    <definedName name="__________a1">#REF!</definedName>
    <definedName name="_________a1">#REF!</definedName>
    <definedName name="________a1">#REF!</definedName>
    <definedName name="_______a1">#REF!</definedName>
    <definedName name="______a1">#REF!</definedName>
    <definedName name="_____a1">#REF!</definedName>
    <definedName name="_____aa1" hidden="1">#REF!</definedName>
    <definedName name="____a1">#REF!</definedName>
    <definedName name="____aa1" hidden="1">#REF!</definedName>
    <definedName name="___a1">#REF!</definedName>
    <definedName name="___aa1" hidden="1">#REF!</definedName>
    <definedName name="__a1">#REF!</definedName>
    <definedName name="__aa1" hidden="1">#REF!</definedName>
    <definedName name="_a1">#REF!</definedName>
    <definedName name="_aa1" hidden="1">#REF!</definedName>
    <definedName name="_Order1" hidden="1">255</definedName>
    <definedName name="_Order2" hidden="1">255</definedName>
    <definedName name="a" localSheetId="1">#REF!</definedName>
    <definedName name="a" localSheetId="3">#REF!</definedName>
    <definedName name="a" localSheetId="6">#REF!</definedName>
    <definedName name="a">#REF!</definedName>
    <definedName name="a1" localSheetId="1">#REF!</definedName>
    <definedName name="a1">#REF!</definedName>
    <definedName name="aa" localSheetId="1">'[3]#REF!'!$A$1:$W$7</definedName>
    <definedName name="aa" localSheetId="3" hidden="1">'[3]#REF!'!$A$1:$W$7</definedName>
    <definedName name="aa" localSheetId="6">#REF!</definedName>
    <definedName name="aa">#REF!</definedName>
    <definedName name="aa1" hidden="1">#REF!</definedName>
    <definedName name="aaa" hidden="1">#REF!</definedName>
    <definedName name="aaaa" localSheetId="1" hidden="1">'[4]西区'!$A$1:$J$84</definedName>
    <definedName name="aaaa" localSheetId="3" hidden="1">'[5]西区'!$A$1:$J$84</definedName>
    <definedName name="aaaa" hidden="1">'[4]西区'!$A$1:$J$84</definedName>
    <definedName name="aaaagfdsafsd">#N/A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_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adfha">#N/A</definedName>
    <definedName name="dghadhf">#N/A</definedName>
    <definedName name="dgkgfkdsafka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jgakdsf">#N/A</definedName>
    <definedName name="dssasaww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" hidden="1">'[3]#REF!'!$A$1:$W$7</definedName>
    <definedName name="ffdfdsaafds">#N/A</definedName>
    <definedName name="fff" localSheetId="1" hidden="1">#REF!</definedName>
    <definedName name="fff" localSheetId="6" hidden="1">#REF!</definedName>
    <definedName name="fff" hidden="1">#REF!</definedName>
    <definedName name="fffff" hidden="1">'[3]#REF!'!$A$1:$W$7</definedName>
    <definedName name="fjafjs">#N/A</definedName>
    <definedName name="fjajsfdja">#N/A</definedName>
    <definedName name="fjdajsdjfa">#N/A</definedName>
    <definedName name="fjjafsjaj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gasfdasf">#N/A</definedName>
    <definedName name="jdfajsfdj">#N/A</definedName>
    <definedName name="jdjfadsjf">#N/A</definedName>
    <definedName name="jjgajsdfjasd">#N/A</definedName>
    <definedName name="kdfkasj">#N/A</definedName>
    <definedName name="kgak">#N/A</definedName>
    <definedName name="PO_part2Table18Area1" localSheetId="7">'8、政府债券转贷及还本情况表'!$A$5</definedName>
    <definedName name="PO_part2Table18Area2" localSheetId="7">'8、政府债券转贷及还本情况表'!$A$14</definedName>
    <definedName name="PO_part2Table18Area3" localSheetId="7">'8、政府债券转贷及还本情况表'!$A$17</definedName>
    <definedName name="PO_part2Table18Area4" localSheetId="7">'8、政府债券转贷及还本情况表'!#REF!</definedName>
    <definedName name="PO_part2Table18Area5" localSheetId="7">'8、政府债券转贷及还本情况表'!#REF!</definedName>
    <definedName name="PO_part2Table5Area2" localSheetId="4">'5、一般公共预算“三公”经费表'!$A$2</definedName>
    <definedName name="_xlnm.Print_Area" localSheetId="1">'2、一般公共预算支出'!$A$1:$B$36</definedName>
    <definedName name="_xlnm.Print_Area" localSheetId="6">'7、政府性基金支出'!$A$1:$C$34</definedName>
    <definedName name="_xlnm.Print_Titles">#N/A</definedName>
    <definedName name="quan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w">#N/A</definedName>
    <definedName name="sdsaaa">#N/A</definedName>
    <definedName name="sdsfccxxx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sfafag">#N/A</definedName>
    <definedName name="表5">#REF!</definedName>
    <definedName name="财政供养">#REF!</definedName>
    <definedName name="分处支出">#REF!</definedName>
    <definedName name="基金处室">#REF!</definedName>
    <definedName name="基金金额">#REF!</definedName>
    <definedName name="基金科目">#REF!</definedName>
    <definedName name="基金类型">#REF!</definedName>
    <definedName name="科目">#REF!</definedName>
    <definedName name="类型">#REF!</definedName>
    <definedName name="排序" localSheetId="1">#REF!</definedName>
    <definedName name="排序" localSheetId="3">#REF!</definedName>
    <definedName name="排序" localSheetId="6">#REF!</definedName>
    <definedName name="排序">#REF!</definedName>
    <definedName name="社保">#N/A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8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주택사업본부">#REF!</definedName>
    <definedName name="철구사업본부">#REF!</definedName>
    <definedName name="_________________________________________________________________aa1" localSheetId="0" hidden="1">#REF!</definedName>
    <definedName name="________________________________________________________________aa1" localSheetId="0" hidden="1">#REF!</definedName>
    <definedName name="___________a1" localSheetId="0">#REF!</definedName>
    <definedName name="__________a1" localSheetId="0">#REF!</definedName>
    <definedName name="_________a1" localSheetId="0">#REF!</definedName>
    <definedName name="________a1" localSheetId="0">#REF!</definedName>
    <definedName name="_______a1" localSheetId="0">#REF!</definedName>
    <definedName name="______a1" localSheetId="0">#REF!</definedName>
    <definedName name="_____a1" localSheetId="0">#REF!</definedName>
    <definedName name="_____aa1" localSheetId="0" hidden="1">#REF!</definedName>
    <definedName name="____a1" localSheetId="0">#REF!</definedName>
    <definedName name="____aa1" localSheetId="0" hidden="1">#REF!</definedName>
    <definedName name="___a1" localSheetId="0">#REF!</definedName>
    <definedName name="___aa1" localSheetId="0" hidden="1">#REF!</definedName>
    <definedName name="__a1" localSheetId="0">#REF!</definedName>
    <definedName name="__aa1" localSheetId="0" hidden="1">#REF!</definedName>
    <definedName name="_a1" localSheetId="0">#REF!</definedName>
    <definedName name="_aa1" localSheetId="0" hidden="1">#REF!</definedName>
    <definedName name="a" localSheetId="0">#REF!</definedName>
    <definedName name="a1" localSheetId="0">#REF!</definedName>
    <definedName name="aa" localSheetId="0">'[3]#REF!'!$A$1:$W$7</definedName>
    <definedName name="aaa" localSheetId="0" hidden="1">#REF!</definedName>
    <definedName name="database2" localSheetId="0">#REF!</definedName>
    <definedName name="database3" localSheetId="0">#REF!</definedName>
    <definedName name="fff" localSheetId="0" hidden="1">#REF!</definedName>
    <definedName name="_xlnm.Print_Area" localSheetId="0" hidden="1">'1、一般公共预算收入'!$A$1:$B$28</definedName>
    <definedName name="quan" localSheetId="0">#REF!</definedName>
    <definedName name="表5" localSheetId="0">#REF!</definedName>
    <definedName name="财政供养" localSheetId="0">#REF!</definedName>
    <definedName name="分处支出" localSheetId="0">#REF!</definedName>
    <definedName name="基金处室" localSheetId="0">#REF!</definedName>
    <definedName name="基金金额" localSheetId="0">#REF!</definedName>
    <definedName name="基金科目" localSheetId="0">#REF!</definedName>
    <definedName name="基金类型" localSheetId="0">#REF!</definedName>
    <definedName name="科目" localSheetId="0">#REF!</definedName>
    <definedName name="类型" localSheetId="0">#REF!</definedName>
    <definedName name="排序" localSheetId="0">#REF!</definedName>
    <definedName name="生产列16" localSheetId="0">#REF!</definedName>
    <definedName name="生产列17" localSheetId="0">#REF!</definedName>
    <definedName name="生产列19" localSheetId="0">#REF!</definedName>
    <definedName name="生产列2" localSheetId="0">#REF!</definedName>
    <definedName name="生产列20" localSheetId="0">#REF!</definedName>
    <definedName name="生产列3" localSheetId="0">#REF!</definedName>
    <definedName name="生产列4" localSheetId="0">#REF!</definedName>
    <definedName name="生产列5" localSheetId="0">#REF!</definedName>
    <definedName name="生产列6" localSheetId="0">#REF!</definedName>
    <definedName name="生产列7" localSheetId="0">#REF!</definedName>
    <definedName name="生产列8" localSheetId="0">#REF!</definedName>
    <definedName name="生产列9" localSheetId="0">#REF!</definedName>
    <definedName name="生产期" localSheetId="0">#REF!</definedName>
    <definedName name="生产期1" localSheetId="0">#REF!</definedName>
    <definedName name="生产期11" localSheetId="0">#REF!</definedName>
    <definedName name="生产期123" localSheetId="0">#REF!</definedName>
    <definedName name="生产期15" localSheetId="0">#REF!</definedName>
    <definedName name="生产期16" localSheetId="0">#REF!</definedName>
    <definedName name="生产期17" localSheetId="0">#REF!</definedName>
    <definedName name="生产期18" localSheetId="0">#REF!</definedName>
    <definedName name="生产期19" localSheetId="0">#REF!</definedName>
    <definedName name="生产期2" localSheetId="0">#REF!</definedName>
    <definedName name="生产期20" localSheetId="0">#REF!</definedName>
    <definedName name="生产期3" localSheetId="0">#REF!</definedName>
    <definedName name="生产期4" localSheetId="0">#REF!</definedName>
    <definedName name="生产期5" localSheetId="0">#REF!</definedName>
    <definedName name="生产期6" localSheetId="0">#REF!</definedName>
    <definedName name="生产期7" localSheetId="0">#REF!</definedName>
    <definedName name="生产期8" localSheetId="0">#REF!</definedName>
    <definedName name="生产期9" localSheetId="0">#REF!</definedName>
    <definedName name="주택사업본부" localSheetId="0">#REF!</definedName>
    <definedName name="철구사업본부" localSheetId="0">#REF!</definedName>
    <definedName name="aaaa" localSheetId="0" hidden="1">'[4]西区'!$A$1:$J$84</definedName>
    <definedName name="_________________________________________________________________aa1" localSheetId="5" hidden="1">#REF!</definedName>
    <definedName name="________________________________________________________________aa1" localSheetId="5" hidden="1">#REF!</definedName>
    <definedName name="___________a1" localSheetId="5">#REF!</definedName>
    <definedName name="__________a1" localSheetId="5">#REF!</definedName>
    <definedName name="_________a1" localSheetId="5">#REF!</definedName>
    <definedName name="________a1" localSheetId="5">#REF!</definedName>
    <definedName name="_______a1" localSheetId="5">#REF!</definedName>
    <definedName name="______a1" localSheetId="5">#REF!</definedName>
    <definedName name="_____a1" localSheetId="5">#REF!</definedName>
    <definedName name="_____aa1" localSheetId="5" hidden="1">#REF!</definedName>
    <definedName name="____a1" localSheetId="5">#REF!</definedName>
    <definedName name="____aa1" localSheetId="5" hidden="1">#REF!</definedName>
    <definedName name="___a1" localSheetId="5">#REF!</definedName>
    <definedName name="___aa1" localSheetId="5" hidden="1">#REF!</definedName>
    <definedName name="__a1" localSheetId="5">#REF!</definedName>
    <definedName name="__aa1" localSheetId="5" hidden="1">#REF!</definedName>
    <definedName name="_a1" localSheetId="5">#REF!</definedName>
    <definedName name="_aa1" localSheetId="5" hidden="1">#REF!</definedName>
    <definedName name="a" localSheetId="5">#REF!</definedName>
    <definedName name="a1" localSheetId="5">#REF!</definedName>
    <definedName name="aa" localSheetId="5">'[3]#REF!'!$A$1:$W$7</definedName>
    <definedName name="aaa" localSheetId="5" hidden="1">#REF!</definedName>
    <definedName name="database2" localSheetId="5">#REF!</definedName>
    <definedName name="database3" localSheetId="5">#REF!</definedName>
    <definedName name="fff" localSheetId="5" hidden="1">#REF!</definedName>
    <definedName name="_xlnm.Print_Area" localSheetId="5" hidden="1">'6、政府性基金收入'!$A$1:$B$24</definedName>
    <definedName name="quan" localSheetId="5">#REF!</definedName>
    <definedName name="表5" localSheetId="5">#REF!</definedName>
    <definedName name="财政供养" localSheetId="5">#REF!</definedName>
    <definedName name="分处支出" localSheetId="5">#REF!</definedName>
    <definedName name="基金处室" localSheetId="5">#REF!</definedName>
    <definedName name="基金金额" localSheetId="5">#REF!</definedName>
    <definedName name="基金科目" localSheetId="5">#REF!</definedName>
    <definedName name="基金类型" localSheetId="5">#REF!</definedName>
    <definedName name="科目" localSheetId="5">#REF!</definedName>
    <definedName name="类型" localSheetId="5">#REF!</definedName>
    <definedName name="排序" localSheetId="5">#REF!</definedName>
    <definedName name="生产列16" localSheetId="5">#REF!</definedName>
    <definedName name="生产列17" localSheetId="5">#REF!</definedName>
    <definedName name="生产列19" localSheetId="5">#REF!</definedName>
    <definedName name="生产列2" localSheetId="5">#REF!</definedName>
    <definedName name="生产列20" localSheetId="5">#REF!</definedName>
    <definedName name="生产列3" localSheetId="5">#REF!</definedName>
    <definedName name="生产列4" localSheetId="5">#REF!</definedName>
    <definedName name="生产列5" localSheetId="5">#REF!</definedName>
    <definedName name="生产列6" localSheetId="5">#REF!</definedName>
    <definedName name="生产列7" localSheetId="5">#REF!</definedName>
    <definedName name="生产列8" localSheetId="5">#REF!</definedName>
    <definedName name="生产列9" localSheetId="5">#REF!</definedName>
    <definedName name="生产期" localSheetId="5">#REF!</definedName>
    <definedName name="生产期1" localSheetId="5">#REF!</definedName>
    <definedName name="生产期11" localSheetId="5">#REF!</definedName>
    <definedName name="生产期123" localSheetId="5">#REF!</definedName>
    <definedName name="生产期15" localSheetId="5">#REF!</definedName>
    <definedName name="生产期16" localSheetId="5">#REF!</definedName>
    <definedName name="生产期17" localSheetId="5">#REF!</definedName>
    <definedName name="生产期18" localSheetId="5">#REF!</definedName>
    <definedName name="生产期19" localSheetId="5">#REF!</definedName>
    <definedName name="生产期2" localSheetId="5">#REF!</definedName>
    <definedName name="生产期20" localSheetId="5">#REF!</definedName>
    <definedName name="生产期3" localSheetId="5">#REF!</definedName>
    <definedName name="生产期4" localSheetId="5">#REF!</definedName>
    <definedName name="生产期5" localSheetId="5">#REF!</definedName>
    <definedName name="生产期6" localSheetId="5">#REF!</definedName>
    <definedName name="生产期7" localSheetId="5">#REF!</definedName>
    <definedName name="生产期8" localSheetId="5">#REF!</definedName>
    <definedName name="生产期9" localSheetId="5">#REF!</definedName>
    <definedName name="주택사업본부" localSheetId="5">#REF!</definedName>
    <definedName name="철구사업본부" localSheetId="5">#REF!</definedName>
    <definedName name="aaaa" localSheetId="5" hidden="1">'[4]西区'!$A$1:$J$84</definedName>
    <definedName name="_xlnm.Print_Titles" localSheetId="2">'3、1一般公共预算支出表（按功能分类项级科目）'!$1:$6</definedName>
    <definedName name="_xlnm.Print_Titles" localSheetId="3">'4、一般公共预算支出表（按政府预算经济分类款级科目）'!$1:$5</definedName>
    <definedName name="_xlnm.Print_Titles" localSheetId="6">'7、政府性基金支出'!$1:$5</definedName>
    <definedName name="_xlnm.Print_Titles" localSheetId="7">'8、政府债券转贷及还本情况表'!$1:$4</definedName>
  </definedNames>
  <calcPr fullCalcOnLoad="1"/>
</workbook>
</file>

<file path=xl/sharedStrings.xml><?xml version="1.0" encoding="utf-8"?>
<sst xmlns="http://schemas.openxmlformats.org/spreadsheetml/2006/main" count="530" uniqueCount="461">
  <si>
    <t>表1</t>
  </si>
  <si>
    <r>
      <t>2022</t>
    </r>
    <r>
      <rPr>
        <b/>
        <sz val="16"/>
        <color indexed="8"/>
        <rFont val="宋体"/>
        <family val="0"/>
      </rPr>
      <t>年东凤镇一般公共预算收入决算表</t>
    </r>
  </si>
  <si>
    <t>单位：万元</t>
  </si>
  <si>
    <t>项目</t>
  </si>
  <si>
    <t>决算数</t>
  </si>
  <si>
    <t>一、一般公共预算收入</t>
  </si>
  <si>
    <t>1、税收分成收入</t>
  </si>
  <si>
    <t>2、非税收入</t>
  </si>
  <si>
    <t>（1）专项收入</t>
  </si>
  <si>
    <t>（2）行政事业性收费收入</t>
  </si>
  <si>
    <t>（3）罚没收入</t>
  </si>
  <si>
    <t>（4）国有资本经营收入</t>
  </si>
  <si>
    <t>（5）国有资源（资产）有偿使用收入</t>
  </si>
  <si>
    <t>（6）捐赠收入</t>
  </si>
  <si>
    <t>（7）政府住房基金收入</t>
  </si>
  <si>
    <t>（8）其他收入</t>
  </si>
  <si>
    <t>二、上级补助收入</t>
  </si>
  <si>
    <t>1、税收基数返还</t>
  </si>
  <si>
    <t>2、一般性转移支付收入</t>
  </si>
  <si>
    <t>3、专项转移支付（补助）收入</t>
  </si>
  <si>
    <t>4、其他</t>
  </si>
  <si>
    <t>三、转贷地方政府债券收入</t>
  </si>
  <si>
    <t xml:space="preserve">  其中：新增一般债券收入</t>
  </si>
  <si>
    <t xml:space="preserve">        置换一般债券收入</t>
  </si>
  <si>
    <t>四、动用预算稳定调节基金</t>
  </si>
  <si>
    <t>五、调入资金</t>
  </si>
  <si>
    <t>六、上年结余</t>
  </si>
  <si>
    <t>收入合计</t>
  </si>
  <si>
    <t>备注：项目每年根据实际情况予以更新。</t>
  </si>
  <si>
    <t>表2</t>
  </si>
  <si>
    <r>
      <t>2022</t>
    </r>
    <r>
      <rPr>
        <b/>
        <sz val="14"/>
        <color indexed="8"/>
        <rFont val="宋体"/>
        <family val="0"/>
      </rPr>
      <t>年东凤镇一般公共预算支出决算表</t>
    </r>
  </si>
  <si>
    <t>一、一般公共预算支出</t>
  </si>
  <si>
    <t>1、一般公共服务支出</t>
  </si>
  <si>
    <t>2、外交支出</t>
  </si>
  <si>
    <t>3、国防支出</t>
  </si>
  <si>
    <t>4、公共安全支出</t>
  </si>
  <si>
    <t>5、教育支出</t>
  </si>
  <si>
    <t>6、科学技术支出</t>
  </si>
  <si>
    <t>7、文化旅游体育与传媒支出</t>
  </si>
  <si>
    <t>8、社会保障和就业支出</t>
  </si>
  <si>
    <t>9、卫生健康支出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</si>
  <si>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</si>
  <si>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</si>
  <si>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</si>
  <si>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</si>
  <si>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</si>
  <si>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</si>
  <si>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16、金融支出</t>
  </si>
  <si>
    <t>17、援助其他地区支出</t>
  </si>
  <si>
    <t>18、自然资源海洋气象等支出</t>
  </si>
  <si>
    <t>19、住房保障支出</t>
  </si>
  <si>
    <t>20、粮油物资储备支出</t>
  </si>
  <si>
    <t>21、灾害防治及应急管理支出</t>
  </si>
  <si>
    <t>22、预备费</t>
  </si>
  <si>
    <t>23、其他支出</t>
  </si>
  <si>
    <t>24、债务付息支出</t>
  </si>
  <si>
    <t>25、债务发行费用支出</t>
  </si>
  <si>
    <t>二、上解上级支出</t>
  </si>
  <si>
    <t>三、调出资金</t>
  </si>
  <si>
    <t>四、安排预算稳定调节基金</t>
  </si>
  <si>
    <t>五、本年结余</t>
  </si>
  <si>
    <t>支出合计</t>
  </si>
  <si>
    <t>表3</t>
  </si>
  <si>
    <r>
      <t>2022</t>
    </r>
    <r>
      <rPr>
        <b/>
        <sz val="16"/>
        <rFont val="宋体"/>
        <family val="0"/>
      </rPr>
      <t>年东凤镇一般公共预算支出决算表
（按功能分类项级科目）</t>
    </r>
  </si>
  <si>
    <t>功能分类</t>
  </si>
  <si>
    <t>科目代码</t>
  </si>
  <si>
    <t>科目名称</t>
  </si>
  <si>
    <t>（镇、区）本级一般公共预算支出</t>
  </si>
  <si>
    <t>一般公共服务支出</t>
  </si>
  <si>
    <t>人大事务</t>
  </si>
  <si>
    <t xml:space="preserve">  行政运行</t>
  </si>
  <si>
    <t xml:space="preserve">  人大会议</t>
  </si>
  <si>
    <t xml:space="preserve">  代表工作</t>
  </si>
  <si>
    <t xml:space="preserve">  其他人大事务支出</t>
  </si>
  <si>
    <t>政府办公厅（室）及相关机构事务</t>
  </si>
  <si>
    <t xml:space="preserve">  信访事务</t>
  </si>
  <si>
    <t xml:space="preserve">  其他政府办公厅（室）及相关机构事务支出</t>
  </si>
  <si>
    <t>发展与改革事务</t>
  </si>
  <si>
    <t xml:space="preserve">  物价管理</t>
  </si>
  <si>
    <t xml:space="preserve">  其他发展与改革事务支出</t>
  </si>
  <si>
    <t>统计信息事务</t>
  </si>
  <si>
    <t xml:space="preserve">  专项统计业务</t>
  </si>
  <si>
    <t xml:space="preserve">  统计抽样调查</t>
  </si>
  <si>
    <t xml:space="preserve">  其他统计信息事务支出</t>
  </si>
  <si>
    <t>财政事务</t>
  </si>
  <si>
    <t xml:space="preserve">  一般行政管理事务</t>
  </si>
  <si>
    <t xml:space="preserve">  其他财政事务支出</t>
  </si>
  <si>
    <t>税收事务</t>
  </si>
  <si>
    <t xml:space="preserve">  其他税收事务支出</t>
  </si>
  <si>
    <t>纪检监察事务</t>
  </si>
  <si>
    <t xml:space="preserve">  般行政管理事务</t>
  </si>
  <si>
    <t xml:space="preserve">  大案要案查处</t>
  </si>
  <si>
    <t xml:space="preserve">  其他纪检监察事务支出</t>
  </si>
  <si>
    <t>商贸事务</t>
  </si>
  <si>
    <t xml:space="preserve">  招商引资</t>
  </si>
  <si>
    <t>知识产权事务</t>
  </si>
  <si>
    <t xml:space="preserve">  知识产权宏观管理</t>
  </si>
  <si>
    <t xml:space="preserve">  其他知识产权事务支出</t>
  </si>
  <si>
    <t>群众团体事务</t>
  </si>
  <si>
    <t xml:space="preserve">  工会事务</t>
  </si>
  <si>
    <t xml:space="preserve">  其他群众团体事务支出</t>
  </si>
  <si>
    <t>党委办公厅（室）及相关机构事务</t>
  </si>
  <si>
    <t xml:space="preserve">  其他党委办公厅（室）及相关机构事务支出</t>
  </si>
  <si>
    <t>组织事务</t>
  </si>
  <si>
    <t xml:space="preserve">  事业运行</t>
  </si>
  <si>
    <t xml:space="preserve">  其他组织事务支出</t>
  </si>
  <si>
    <t xml:space="preserve">  统战事务</t>
  </si>
  <si>
    <t xml:space="preserve">  其他统战事务支出</t>
  </si>
  <si>
    <t>网信事务</t>
  </si>
  <si>
    <t xml:space="preserve">  其他网信事务支出</t>
  </si>
  <si>
    <t>市场监督管理事务</t>
  </si>
  <si>
    <t xml:space="preserve">  药品事务</t>
  </si>
  <si>
    <t xml:space="preserve">  其他市场监督管理事务</t>
  </si>
  <si>
    <t>其他一般公共服务支出</t>
  </si>
  <si>
    <t xml:space="preserve">  其他一般公共服务支出</t>
  </si>
  <si>
    <t>公共安全支出</t>
  </si>
  <si>
    <t>公安</t>
  </si>
  <si>
    <t xml:space="preserve">  信息化建设</t>
  </si>
  <si>
    <t xml:space="preserve">  执法办案</t>
  </si>
  <si>
    <t xml:space="preserve">  其他公安支出</t>
  </si>
  <si>
    <t>司法</t>
  </si>
  <si>
    <t xml:space="preserve">  普法宣传</t>
  </si>
  <si>
    <t xml:space="preserve">  社区矫正</t>
  </si>
  <si>
    <t xml:space="preserve">  其他司法支出</t>
  </si>
  <si>
    <t>强制隔离戒毒</t>
  </si>
  <si>
    <t xml:space="preserve">  强制隔离戒毒人员教育</t>
  </si>
  <si>
    <t>其他公共安全支出</t>
  </si>
  <si>
    <t xml:space="preserve">  其他公共安全支出</t>
  </si>
  <si>
    <t>教育支出</t>
  </si>
  <si>
    <t>教育管理事务</t>
  </si>
  <si>
    <t xml:space="preserve">  其他教育管理事务支出</t>
  </si>
  <si>
    <t>普通教育</t>
  </si>
  <si>
    <t xml:space="preserve">  学前教育</t>
  </si>
  <si>
    <t xml:space="preserve">  小学教育</t>
  </si>
  <si>
    <t xml:space="preserve">  初中教育</t>
  </si>
  <si>
    <t xml:space="preserve">  其他普通教育支出</t>
  </si>
  <si>
    <t>科学技术支出</t>
  </si>
  <si>
    <t>科学技术管理事务</t>
  </si>
  <si>
    <t xml:space="preserve">  其他科学技术管理事务支出</t>
  </si>
  <si>
    <t>文化旅游体育与传媒支出</t>
  </si>
  <si>
    <t>文化和旅游</t>
  </si>
  <si>
    <t xml:space="preserve">  图书馆</t>
  </si>
  <si>
    <t xml:space="preserve">  艺术表演团体</t>
  </si>
  <si>
    <t xml:space="preserve">  文化活动</t>
  </si>
  <si>
    <t xml:space="preserve">  群众文化</t>
  </si>
  <si>
    <t xml:space="preserve">  文化创作与保护</t>
  </si>
  <si>
    <t xml:space="preserve">  其他文化和旅游支出</t>
  </si>
  <si>
    <t>文物</t>
  </si>
  <si>
    <t xml:space="preserve">  文物保护</t>
  </si>
  <si>
    <t>体育</t>
  </si>
  <si>
    <t xml:space="preserve">  其他体育支出</t>
  </si>
  <si>
    <t>其他文化旅游体育与传媒支出</t>
  </si>
  <si>
    <t xml:space="preserve">  其他文化旅游体育与传媒支出</t>
  </si>
  <si>
    <t>社会保障和就业支出</t>
  </si>
  <si>
    <t>人力资源和社会保障管理事务</t>
  </si>
  <si>
    <t xml:space="preserve">  其他人力资源和社会保障管理事务支出</t>
  </si>
  <si>
    <t>民政管理事务</t>
  </si>
  <si>
    <t xml:space="preserve">  社会组织管理</t>
  </si>
  <si>
    <t xml:space="preserve">  基层政权建设和社区治理</t>
  </si>
  <si>
    <t xml:space="preserve">  其他民政管理事务支出</t>
  </si>
  <si>
    <t>行政事业单位养老支出</t>
  </si>
  <si>
    <t xml:space="preserve">  行政单位离退休</t>
  </si>
  <si>
    <t xml:space="preserve">  事业单位离退休</t>
  </si>
  <si>
    <t>就业补助</t>
  </si>
  <si>
    <t xml:space="preserve">  就业创业服务补贴</t>
  </si>
  <si>
    <t xml:space="preserve">  其他就业补助支出</t>
  </si>
  <si>
    <t>抚恤</t>
  </si>
  <si>
    <t xml:space="preserve">  死亡抚恤</t>
  </si>
  <si>
    <t xml:space="preserve">  伤残抚恤</t>
  </si>
  <si>
    <t xml:space="preserve">  在乡复员、退伍军人生活补助</t>
  </si>
  <si>
    <t xml:space="preserve">  义务兵优待</t>
  </si>
  <si>
    <t xml:space="preserve">  其他优抚支出</t>
  </si>
  <si>
    <t>退役安置</t>
  </si>
  <si>
    <t xml:space="preserve">  退役士兵安置</t>
  </si>
  <si>
    <t>社会福利</t>
  </si>
  <si>
    <t xml:space="preserve">  儿童福利</t>
  </si>
  <si>
    <t xml:space="preserve">  老年福利</t>
  </si>
  <si>
    <t xml:space="preserve">  养老服务</t>
  </si>
  <si>
    <t xml:space="preserve">  残疾人事业</t>
  </si>
  <si>
    <t xml:space="preserve">  其他残疾人事业支出</t>
  </si>
  <si>
    <t>红十字事业</t>
  </si>
  <si>
    <t xml:space="preserve">  其他红十字事业支出</t>
  </si>
  <si>
    <t>最低生活保障</t>
  </si>
  <si>
    <t xml:space="preserve">  城市最低生活保障金支出</t>
  </si>
  <si>
    <t xml:space="preserve">  农村最低生活保障金支出</t>
  </si>
  <si>
    <t>临时救助</t>
  </si>
  <si>
    <t xml:space="preserve">  临时救助支出</t>
  </si>
  <si>
    <t>特困人员救助供养</t>
  </si>
  <si>
    <t xml:space="preserve">  农村特困人员救助供养支出</t>
  </si>
  <si>
    <t>退役军人管理事务</t>
  </si>
  <si>
    <t xml:space="preserve">  拥军优属</t>
  </si>
  <si>
    <t xml:space="preserve">  其他退役军人事务管理支出</t>
  </si>
  <si>
    <t>其他社会保障和就业支出</t>
  </si>
  <si>
    <t xml:space="preserve">  其他社会保障和就业支出</t>
  </si>
  <si>
    <t>卫生健康支出</t>
  </si>
  <si>
    <t>卫生健康管理事务</t>
  </si>
  <si>
    <t xml:space="preserve">  其他卫生健康管理事务支出</t>
  </si>
  <si>
    <t>公立医院</t>
  </si>
  <si>
    <t xml:space="preserve">  综合医院</t>
  </si>
  <si>
    <t xml:space="preserve">  中医（民族）医院</t>
  </si>
  <si>
    <t xml:space="preserve">  其他公立医院支出</t>
  </si>
  <si>
    <t>基层医疗卫生机构</t>
  </si>
  <si>
    <t xml:space="preserve">  城市社区卫生机构</t>
  </si>
  <si>
    <t xml:space="preserve">  其他基层医疗卫生机构支出</t>
  </si>
  <si>
    <t>公共卫生</t>
  </si>
  <si>
    <t xml:space="preserve">  基本公共卫生服务</t>
  </si>
  <si>
    <t xml:space="preserve">  重大公共卫生服务</t>
  </si>
  <si>
    <t xml:space="preserve">  突发公共卫生事件应急处理</t>
  </si>
  <si>
    <t xml:space="preserve">  其他公共卫生支出</t>
  </si>
  <si>
    <t>计划生育事务</t>
  </si>
  <si>
    <t xml:space="preserve">  计划生育服务</t>
  </si>
  <si>
    <t xml:space="preserve">  其他计划生育事务支出</t>
  </si>
  <si>
    <t xml:space="preserve">  行政事业单位医疗</t>
  </si>
  <si>
    <t xml:space="preserve">  公务员医疗补助</t>
  </si>
  <si>
    <t>财政对基本医疗保险基金的补助</t>
  </si>
  <si>
    <t xml:space="preserve">  财政对其他基本医疗保险基金的补助</t>
  </si>
  <si>
    <t>医疗救助</t>
  </si>
  <si>
    <t xml:space="preserve">  疾病应急救助</t>
  </si>
  <si>
    <t>优抚对象医疗</t>
  </si>
  <si>
    <t xml:space="preserve">  优抚对象医疗补助</t>
  </si>
  <si>
    <t>老龄卫生健康事务</t>
  </si>
  <si>
    <t xml:space="preserve">  老龄卫生健康事务</t>
  </si>
  <si>
    <t>节能环保支出</t>
  </si>
  <si>
    <t>环境保护管理事务</t>
  </si>
  <si>
    <t xml:space="preserve">  其他环境保护管理事务支出</t>
  </si>
  <si>
    <t>自然生态保护</t>
  </si>
  <si>
    <t xml:space="preserve">  生态保护</t>
  </si>
  <si>
    <t xml:space="preserve">  其他自然生态保护支出</t>
  </si>
  <si>
    <t>城乡社区支出</t>
  </si>
  <si>
    <t>城乡社区管理事务</t>
  </si>
  <si>
    <t xml:space="preserve">  城管执法</t>
  </si>
  <si>
    <t xml:space="preserve">  其他城乡社区管理事务支出</t>
  </si>
  <si>
    <t>城乡社区规划与管理</t>
  </si>
  <si>
    <t xml:space="preserve">  城乡社区规划与管理</t>
  </si>
  <si>
    <t>城乡社区公共设施</t>
  </si>
  <si>
    <t xml:space="preserve">  其他城乡社区公共设施支出</t>
  </si>
  <si>
    <t>城乡社区环境卫生</t>
  </si>
  <si>
    <t xml:space="preserve">  城乡社区环境卫生</t>
  </si>
  <si>
    <t xml:space="preserve">  建设市场管理与监督</t>
  </si>
  <si>
    <t>其他城乡社区支出</t>
  </si>
  <si>
    <t xml:space="preserve">  其他城乡社区支出</t>
  </si>
  <si>
    <t>农林水支出</t>
  </si>
  <si>
    <t>农业农村</t>
  </si>
  <si>
    <t xml:space="preserve">  病虫害控制</t>
  </si>
  <si>
    <t xml:space="preserve">  农产品质量安全</t>
  </si>
  <si>
    <t xml:space="preserve">  执法监管</t>
  </si>
  <si>
    <t xml:space="preserve">  行业业务管理</t>
  </si>
  <si>
    <t xml:space="preserve">  农村社会事业</t>
  </si>
  <si>
    <t xml:space="preserve">  农业资源保护修复与利用</t>
  </si>
  <si>
    <t xml:space="preserve">  其他农业农村支出</t>
  </si>
  <si>
    <t>水利</t>
  </si>
  <si>
    <t xml:space="preserve">  水利工程建设</t>
  </si>
  <si>
    <t xml:space="preserve">  水利工程运行与维护</t>
  </si>
  <si>
    <t xml:space="preserve">  其他水利支出</t>
  </si>
  <si>
    <t>扶贫</t>
  </si>
  <si>
    <t xml:space="preserve">  农村基础设施建设</t>
  </si>
  <si>
    <t xml:space="preserve">  其他巩固脱贫衔接乡村振兴支出</t>
  </si>
  <si>
    <t>农村综合改革</t>
  </si>
  <si>
    <t xml:space="preserve">  对村级公益事业建设的补助</t>
  </si>
  <si>
    <t xml:space="preserve">  对村民委员会和村党支部的补助</t>
  </si>
  <si>
    <t xml:space="preserve">  其他农村综合改革支出</t>
  </si>
  <si>
    <t>普惠金融发展支出</t>
  </si>
  <si>
    <t xml:space="preserve">  农业保险保费补贴</t>
  </si>
  <si>
    <t>交通运输支出</t>
  </si>
  <si>
    <t>公路水路运输</t>
  </si>
  <si>
    <t xml:space="preserve">  公路养护</t>
  </si>
  <si>
    <t xml:space="preserve">  其他公路水路运输支出</t>
  </si>
  <si>
    <t>其他交通运输支出</t>
  </si>
  <si>
    <t xml:space="preserve">  公共交通运营补助</t>
  </si>
  <si>
    <t>资源勘探工业信息等支出</t>
  </si>
  <si>
    <t>工业和信息产业监管</t>
  </si>
  <si>
    <t xml:space="preserve">  其他工业和信息产业监管支出</t>
  </si>
  <si>
    <t>自然资源海洋气象等支出</t>
  </si>
  <si>
    <t>自然资源事务</t>
  </si>
  <si>
    <t xml:space="preserve">  自然资源利用与保护</t>
  </si>
  <si>
    <t>住房保障支出</t>
  </si>
  <si>
    <t>保障性安居工程支出</t>
  </si>
  <si>
    <t xml:space="preserve">  农村危房改造</t>
  </si>
  <si>
    <t>城乡社区住宅</t>
  </si>
  <si>
    <t xml:space="preserve">  住房公积金管理</t>
  </si>
  <si>
    <t>粮油物资储备支出</t>
  </si>
  <si>
    <t>粮油物资事务</t>
  </si>
  <si>
    <t xml:space="preserve">  其他粮油物资事务支出</t>
  </si>
  <si>
    <t>灾害防治及应急管理支出</t>
  </si>
  <si>
    <t>应急管理事务</t>
  </si>
  <si>
    <t xml:space="preserve">  安全监管</t>
  </si>
  <si>
    <t xml:space="preserve">  应急救援</t>
  </si>
  <si>
    <t xml:space="preserve">  应急管理</t>
  </si>
  <si>
    <t>消防事务</t>
  </si>
  <si>
    <t xml:space="preserve">  其他消防事务支出</t>
  </si>
  <si>
    <t>其他支出</t>
  </si>
  <si>
    <t xml:space="preserve">  其他支出</t>
  </si>
  <si>
    <t>备注：支出科目根据每年政府收支分类科目书更新。</t>
  </si>
  <si>
    <t>表4</t>
  </si>
  <si>
    <r>
      <t>2022</t>
    </r>
    <r>
      <rPr>
        <b/>
        <sz val="16"/>
        <rFont val="宋体"/>
        <family val="0"/>
      </rPr>
      <t>年东凤镇一般公共预算基本支出决算表
（按政府预算经济分类款级科目）</t>
    </r>
  </si>
  <si>
    <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</si>
  <si>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科目编码</t>
  </si>
  <si>
    <t>一般公共预算支出</t>
  </si>
  <si>
    <t>机关工资福利支出</t>
  </si>
  <si>
    <t xml:space="preserve"> 工资奖金津补贴</t>
  </si>
  <si>
    <t xml:space="preserve"> 社会保障缴费</t>
  </si>
  <si>
    <t xml:space="preserve"> 住房公积金 </t>
  </si>
  <si>
    <t xml:space="preserve"> 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</si>
  <si>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</si>
  <si>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</si>
  <si>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</si>
  <si>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</si>
  <si>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</si>
  <si>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</si>
  <si>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</si>
  <si>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</si>
  <si>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</si>
  <si>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</si>
  <si>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</si>
  <si>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机关资本性支出（一）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</si>
  <si>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</si>
  <si>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</si>
  <si>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</si>
  <si>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</si>
  <si>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</si>
  <si>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</si>
  <si>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</si>
  <si>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</si>
  <si>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</si>
  <si>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工资福利支出</t>
  </si>
  <si>
    <t>商品和服务支出</t>
  </si>
  <si>
    <t>对事业单位资本性补助</t>
  </si>
  <si>
    <t>资本性支出（一）</t>
  </si>
  <si>
    <t>资本性支出（二）</t>
  </si>
  <si>
    <t>对企业补助</t>
  </si>
  <si>
    <t>费用补贴</t>
  </si>
  <si>
    <t>其他对企业补助</t>
  </si>
  <si>
    <t>对企业资本性支出</t>
  </si>
  <si>
    <t>资本金注入（一）</t>
  </si>
  <si>
    <t>对个人和家庭的补助</t>
  </si>
  <si>
    <t>社会福利和救助</t>
  </si>
  <si>
    <t>助学金</t>
  </si>
  <si>
    <t>个人农业生产补贴</t>
  </si>
  <si>
    <t>离退休费</t>
  </si>
  <si>
    <t>其他对个人和家庭的补助</t>
  </si>
  <si>
    <t>对社会保障基金补助</t>
  </si>
  <si>
    <t xml:space="preserve"> 对社会保险基金补助</t>
  </si>
  <si>
    <t xml:space="preserve"> 补充全国社会保障基金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</si>
  <si>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</si>
  <si>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</si>
  <si>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</si>
  <si>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</si>
  <si>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</si>
  <si>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</si>
  <si>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</si>
  <si>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</si>
  <si>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</si>
  <si>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</si>
  <si>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</si>
  <si>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</si>
  <si>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</si>
  <si>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安排预算稳定调节基金</t>
  </si>
  <si>
    <t>补充预算周转金</t>
  </si>
  <si>
    <t>预备费及预留</t>
  </si>
  <si>
    <t xml:space="preserve"> 预备费</t>
  </si>
  <si>
    <t xml:space="preserve"> 预留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</si>
  <si>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</si>
  <si>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</si>
  <si>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</si>
  <si>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</si>
  <si>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表5</t>
  </si>
  <si>
    <r>
      <t>2022</t>
    </r>
    <r>
      <rPr>
        <b/>
        <sz val="16"/>
        <rFont val="宋体"/>
        <family val="0"/>
      </rPr>
      <t>年东凤镇一般公共预算</t>
    </r>
    <r>
      <rPr>
        <b/>
        <sz val="16"/>
        <rFont val="Times New Roman"/>
        <family val="1"/>
      </rPr>
      <t>“</t>
    </r>
    <r>
      <rPr>
        <b/>
        <sz val="16"/>
        <rFont val="宋体"/>
        <family val="0"/>
      </rPr>
      <t>三公</t>
    </r>
    <r>
      <rPr>
        <b/>
        <sz val="16"/>
        <rFont val="Times New Roman"/>
        <family val="1"/>
      </rPr>
      <t>”</t>
    </r>
    <r>
      <rPr>
        <b/>
        <sz val="16"/>
        <rFont val="宋体"/>
        <family val="0"/>
      </rPr>
      <t>经费决算表</t>
    </r>
  </si>
  <si>
    <t xml:space="preserve">    “三公”经费</t>
  </si>
  <si>
    <t xml:space="preserve">        其中：（一）因公出国（境）支出</t>
  </si>
  <si>
    <t xml:space="preserve">              （二）公务用车购置及运行维护支出</t>
  </si>
  <si>
    <t xml:space="preserve">                    1.公务用车购置</t>
  </si>
  <si>
    <t xml:space="preserve">                    2.公务用车运行维护费</t>
  </si>
  <si>
    <t xml:space="preserve">               （三）公务接待费支出</t>
  </si>
  <si>
    <t>表6</t>
  </si>
  <si>
    <r>
      <t>2022</t>
    </r>
    <r>
      <rPr>
        <b/>
        <sz val="16"/>
        <color indexed="8"/>
        <rFont val="宋体"/>
        <family val="0"/>
      </rPr>
      <t>年东凤镇政府性基金预算收入决算表</t>
    </r>
  </si>
  <si>
    <t>收入项目</t>
  </si>
  <si>
    <t>一、政府性基金预算收入</t>
  </si>
  <si>
    <t>1、国有土地使用权出让收入</t>
  </si>
  <si>
    <t>2、污水处理费收入</t>
  </si>
  <si>
    <t>3、城市基础设施配套费收入</t>
  </si>
  <si>
    <t>4、其他收入</t>
  </si>
  <si>
    <t>二、上级补助收入(政府性基金）</t>
  </si>
  <si>
    <t>1、农业土地开发资金收入</t>
  </si>
  <si>
    <t>2、大中型水库移民后期扶持基金收入</t>
  </si>
  <si>
    <t>3、彩票公益金收入</t>
  </si>
  <si>
    <t xml:space="preserve">   其中：福利彩票公益金收入</t>
  </si>
  <si>
    <t xml:space="preserve">         体育彩票公益金收入</t>
  </si>
  <si>
    <t>4、政府性基金转移支付收入</t>
  </si>
  <si>
    <t>5、其他</t>
  </si>
  <si>
    <t>一至二项小计</t>
  </si>
  <si>
    <t>其中：定向财力转移支付收入小计</t>
  </si>
  <si>
    <t>三、调入资金</t>
  </si>
  <si>
    <t>四、债务转贷收入</t>
  </si>
  <si>
    <t>五、上年结转</t>
  </si>
  <si>
    <t>表7</t>
  </si>
  <si>
    <r>
      <t>2022</t>
    </r>
    <r>
      <rPr>
        <b/>
        <sz val="16"/>
        <color indexed="8"/>
        <rFont val="方正小标宋简体"/>
        <family val="0"/>
      </rPr>
      <t>年东凤镇政府性基金预算支出决算表（按功能分类项级科目）</t>
    </r>
  </si>
  <si>
    <t/>
  </si>
  <si>
    <t>212</t>
  </si>
  <si>
    <t xml:space="preserve">  21208</t>
  </si>
  <si>
    <t xml:space="preserve">    国有土地使用权出让收入及对应专项债务收入安排的支出</t>
  </si>
  <si>
    <t xml:space="preserve">    2120801</t>
  </si>
  <si>
    <t xml:space="preserve">        征地和拆迁补偿支出</t>
  </si>
  <si>
    <t xml:space="preserve">    2120803</t>
  </si>
  <si>
    <t xml:space="preserve">        城市建设支出</t>
  </si>
  <si>
    <t xml:space="preserve">    2120804</t>
  </si>
  <si>
    <t xml:space="preserve">        农村基础设施建设支出</t>
  </si>
  <si>
    <t xml:space="preserve">  21210</t>
  </si>
  <si>
    <t xml:space="preserve">    国有土地收益基金及对应专项债务收入安排的支出</t>
  </si>
  <si>
    <t xml:space="preserve">    2121001</t>
  </si>
  <si>
    <t>21211</t>
  </si>
  <si>
    <t xml:space="preserve">    农业土地开发资金安排的支出</t>
  </si>
  <si>
    <t xml:space="preserve">  21214</t>
  </si>
  <si>
    <t xml:space="preserve">    污水处理费安排的支出</t>
  </si>
  <si>
    <t xml:space="preserve">    2121401</t>
  </si>
  <si>
    <t xml:space="preserve">        污水处理设施建设和运营</t>
  </si>
  <si>
    <t>229</t>
  </si>
  <si>
    <t xml:space="preserve">  22904</t>
  </si>
  <si>
    <t>其他政府性基金及对应专项债务收入安排的支出</t>
  </si>
  <si>
    <t xml:space="preserve">    2290402</t>
  </si>
  <si>
    <t xml:space="preserve">  其他地方自行试点项目收益专项债券收入安排的支出</t>
  </si>
  <si>
    <t xml:space="preserve">  22960</t>
  </si>
  <si>
    <t>彩票公益金安排的支出</t>
  </si>
  <si>
    <t xml:space="preserve">    2296002</t>
  </si>
  <si>
    <t>用于社会福利的彩票公益金支出</t>
  </si>
  <si>
    <t xml:space="preserve">    2296003</t>
  </si>
  <si>
    <t>用于体育事业的彩票公益金支出</t>
  </si>
  <si>
    <t xml:space="preserve">    2296004</t>
  </si>
  <si>
    <t>用于教育事业的彩票公益金支出</t>
  </si>
  <si>
    <t xml:space="preserve">    2296006</t>
  </si>
  <si>
    <t>用于残疾人事业的彩票公益金支出</t>
  </si>
  <si>
    <t xml:space="preserve">    22960013</t>
  </si>
  <si>
    <t>用于城乡医疗救助的彩票公益金支出</t>
  </si>
  <si>
    <t>230</t>
  </si>
  <si>
    <t xml:space="preserve">  23008</t>
  </si>
  <si>
    <t xml:space="preserve">    调出资金</t>
  </si>
  <si>
    <t xml:space="preserve">    2300802</t>
  </si>
  <si>
    <t xml:space="preserve">        政府性基金预算调出资金</t>
  </si>
  <si>
    <t xml:space="preserve">  23009</t>
  </si>
  <si>
    <t xml:space="preserve">    年终结余</t>
  </si>
  <si>
    <t xml:space="preserve">    2300902</t>
  </si>
  <si>
    <t xml:space="preserve">        政府性基金年终结余</t>
  </si>
  <si>
    <t>231</t>
  </si>
  <si>
    <t xml:space="preserve">    2310420</t>
  </si>
  <si>
    <t xml:space="preserve">        污水处理费债务还本支出</t>
  </si>
  <si>
    <t>232</t>
  </si>
  <si>
    <t>债务付息支出</t>
  </si>
  <si>
    <t xml:space="preserve">    2320420</t>
  </si>
  <si>
    <t xml:space="preserve">        污水处理费债务付息支出</t>
  </si>
  <si>
    <t>表8</t>
  </si>
  <si>
    <r>
      <t>2022</t>
    </r>
    <r>
      <rPr>
        <b/>
        <sz val="14"/>
        <color indexed="8"/>
        <rFont val="宋体"/>
        <family val="0"/>
      </rPr>
      <t>年东凤镇政府债券转贷及还本情况表</t>
    </r>
  </si>
  <si>
    <t>金额</t>
  </si>
  <si>
    <t>一、2022年转贷数</t>
  </si>
  <si>
    <t>1.一般债券</t>
  </si>
  <si>
    <t>其中：新增债券</t>
  </si>
  <si>
    <t xml:space="preserve">     置换债券</t>
  </si>
  <si>
    <t xml:space="preserve">     再融资债券</t>
  </si>
  <si>
    <t>2.专项债券</t>
  </si>
  <si>
    <t xml:space="preserve">      置换债券</t>
  </si>
  <si>
    <t xml:space="preserve">      再融资债券</t>
  </si>
  <si>
    <t>二、2022年还本执行数</t>
  </si>
  <si>
    <t>三、2022年付息执行数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</si>
</sst>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;[Red]\-0.00\ "/>
    <numFmt numFmtId="178" formatCode="0_ "/>
    <numFmt numFmtId="179" formatCode="#,##0_);[Red]\(#,##0\)"/>
    <numFmt numFmtId="180" formatCode="0.00_ "/>
    <numFmt numFmtId="181" formatCode="0.0%"/>
  </numFmts>
  <fonts count="71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Times New Roman"/>
      <family val="1"/>
    </font>
    <font>
      <b/>
      <sz val="16"/>
      <name val="方正大标宋简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方正小标宋简体"/>
      <family val="0"/>
    </font>
    <font>
      <sz val="14"/>
      <color indexed="8"/>
      <name val="Times New Roman"/>
      <family val="1"/>
    </font>
    <font>
      <sz val="9"/>
      <name val="Times New Roman"/>
      <family val="1"/>
    </font>
    <font>
      <sz val="10"/>
      <name val="宋体"/>
      <family val="0"/>
    </font>
    <font>
      <b/>
      <sz val="9"/>
      <color indexed="63"/>
      <name val="宋体"/>
      <family val="0"/>
    </font>
    <font>
      <sz val="9"/>
      <color indexed="8"/>
      <name val="Times New Roman"/>
      <family val="1"/>
    </font>
    <font>
      <b/>
      <sz val="9"/>
      <color indexed="8"/>
      <name val="黑体"/>
      <family val="3"/>
    </font>
    <font>
      <b/>
      <sz val="9"/>
      <color indexed="8"/>
      <name val="Times New Roman"/>
      <family val="1"/>
    </font>
    <font>
      <sz val="14"/>
      <color indexed="8"/>
      <name val="宋体"/>
      <family val="0"/>
    </font>
    <font>
      <sz val="16"/>
      <color indexed="8"/>
      <name val="方正小标宋简体"/>
      <family val="0"/>
    </font>
    <font>
      <sz val="10"/>
      <color indexed="8"/>
      <name val="方正小标宋简体"/>
      <family val="0"/>
    </font>
    <font>
      <sz val="24"/>
      <color indexed="8"/>
      <name val="方正小标宋简体"/>
      <family val="0"/>
    </font>
    <font>
      <sz val="9"/>
      <name val="宋体"/>
      <family val="0"/>
    </font>
    <font>
      <sz val="16"/>
      <name val="Times New Roman"/>
      <family val="1"/>
    </font>
    <font>
      <sz val="16"/>
      <name val="方正大标宋简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宋体"/>
      <family val="0"/>
    </font>
    <font>
      <sz val="10"/>
      <name val="Times New Roman"/>
      <family val="1"/>
    </font>
    <font>
      <b/>
      <sz val="12"/>
      <color indexed="8"/>
      <name val="宋体"/>
      <family val="0"/>
    </font>
    <font>
      <b/>
      <sz val="11"/>
      <color indexed="8"/>
      <name val="Times New Roman"/>
      <family val="1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SimSun"/>
      <family val="0"/>
    </font>
    <font>
      <sz val="24"/>
      <color indexed="8"/>
      <name val="宋体"/>
      <family val="0"/>
    </font>
    <font>
      <b/>
      <sz val="9"/>
      <name val="宋体"/>
      <family val="0"/>
    </font>
    <font>
      <b/>
      <sz val="9"/>
      <color indexed="10"/>
      <name val="Times New Roman"/>
      <family val="1"/>
    </font>
    <font>
      <sz val="12"/>
      <color indexed="8"/>
      <name val="微软雅黑"/>
      <family val="2"/>
    </font>
    <font>
      <b/>
      <sz val="9"/>
      <name val="Times New Roman"/>
      <family val="1"/>
    </font>
    <font>
      <sz val="11"/>
      <color indexed="3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color indexed="20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2"/>
      <color indexed="16"/>
      <name val="宋体"/>
      <family val="0"/>
    </font>
    <font>
      <sz val="11"/>
      <color indexed="17"/>
      <name val="Tahoma"/>
      <family val="2"/>
    </font>
    <font>
      <b/>
      <sz val="14"/>
      <color indexed="8"/>
      <name val="宋体"/>
      <family val="0"/>
    </font>
    <font>
      <b/>
      <sz val="16"/>
      <color indexed="8"/>
      <name val="方正小标宋简体"/>
      <family val="0"/>
    </font>
    <font>
      <b/>
      <sz val="16"/>
      <color indexed="8"/>
      <name val="宋体"/>
      <family val="0"/>
    </font>
    <font>
      <b/>
      <sz val="9"/>
      <color rgb="FFFF0000"/>
      <name val="Times New Roman"/>
      <family val="1"/>
    </font>
    <font>
      <sz val="12"/>
      <color rgb="FF000000"/>
      <name val="微软雅黑"/>
      <family val="2"/>
    </font>
  </fonts>
  <fills count="1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1E8CFB"/>
      </left>
      <right>
        <color indexed="48"/>
      </right>
      <top>
        <color indexed="48"/>
      </top>
      <bottom>
        <color indexed="48"/>
      </bottom>
    </border>
  </borders>
  <cellStyleXfs count="24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44" fontId="0" fillId="0" borderId="0" applyFont="0" applyFill="0" applyBorder="0" applyAlignment="0" applyProtection="0"/>
    <xf numFmtId="0" fontId="43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3" borderId="1" applyNumberFormat="0" applyAlignment="0" applyProtection="0"/>
    <xf numFmtId="41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2" borderId="0" applyNumberFormat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5" borderId="0" applyNumberFormat="0" applyBorder="0" applyAlignment="0" applyProtection="0"/>
    <xf numFmtId="0" fontId="43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" fillId="0" borderId="0">
      <alignment vertical="center"/>
      <protection/>
    </xf>
    <xf numFmtId="0" fontId="43" fillId="3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2" fillId="0" borderId="0">
      <alignment vertical="center"/>
      <protection/>
    </xf>
    <xf numFmtId="0" fontId="43" fillId="8" borderId="0" applyNumberFormat="0" applyBorder="0" applyAlignment="0" applyProtection="0"/>
    <xf numFmtId="0" fontId="0" fillId="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3" fillId="10" borderId="0" applyNumberFormat="0" applyBorder="0" applyAlignment="0" applyProtection="0"/>
    <xf numFmtId="0" fontId="50" fillId="0" borderId="4" applyNumberFormat="0" applyFill="0" applyAlignment="0" applyProtection="0"/>
    <xf numFmtId="0" fontId="43" fillId="11" borderId="0" applyNumberFormat="0" applyBorder="0" applyAlignment="0" applyProtection="0"/>
    <xf numFmtId="0" fontId="57" fillId="5" borderId="5" applyNumberFormat="0" applyAlignment="0" applyProtection="0"/>
    <xf numFmtId="0" fontId="2" fillId="0" borderId="0">
      <alignment vertical="center"/>
      <protection/>
    </xf>
    <xf numFmtId="0" fontId="58" fillId="5" borderId="1" applyNumberFormat="0" applyAlignment="0" applyProtection="0"/>
    <xf numFmtId="0" fontId="2" fillId="0" borderId="0">
      <alignment/>
      <protection/>
    </xf>
    <xf numFmtId="0" fontId="59" fillId="12" borderId="6" applyNumberFormat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2" fillId="0" borderId="0">
      <alignment/>
      <protection/>
    </xf>
    <xf numFmtId="0" fontId="43" fillId="14" borderId="0" applyNumberFormat="0" applyBorder="0" applyAlignment="0" applyProtection="0"/>
    <xf numFmtId="0" fontId="60" fillId="0" borderId="7" applyNumberFormat="0" applyFill="0" applyAlignment="0" applyProtection="0"/>
    <xf numFmtId="0" fontId="45" fillId="2" borderId="0" applyNumberFormat="0" applyBorder="0" applyAlignment="0" applyProtection="0"/>
    <xf numFmtId="0" fontId="25" fillId="0" borderId="8" applyNumberFormat="0" applyFill="0" applyAlignment="0" applyProtection="0"/>
    <xf numFmtId="0" fontId="47" fillId="6" borderId="0" applyNumberFormat="0" applyBorder="0" applyAlignment="0" applyProtection="0"/>
    <xf numFmtId="0" fontId="43" fillId="15" borderId="0" applyNumberFormat="0" applyBorder="0" applyAlignment="0" applyProtection="0"/>
    <xf numFmtId="0" fontId="61" fillId="2" borderId="0" applyNumberFormat="0" applyBorder="0" applyAlignment="0" applyProtection="0"/>
    <xf numFmtId="0" fontId="62" fillId="11" borderId="0" applyNumberFormat="0" applyBorder="0" applyAlignment="0" applyProtection="0"/>
    <xf numFmtId="0" fontId="2" fillId="0" borderId="0">
      <alignment vertical="center"/>
      <protection/>
    </xf>
    <xf numFmtId="0" fontId="0" fillId="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43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47" fillId="6" borderId="0" applyNumberFormat="0" applyBorder="0" applyAlignment="0" applyProtection="0"/>
    <xf numFmtId="0" fontId="43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43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2" fillId="0" borderId="0">
      <alignment vertical="center"/>
      <protection/>
    </xf>
    <xf numFmtId="0" fontId="63" fillId="0" borderId="0">
      <alignment/>
      <protection/>
    </xf>
    <xf numFmtId="0" fontId="27" fillId="0" borderId="0">
      <alignment/>
      <protection/>
    </xf>
    <xf numFmtId="0" fontId="0" fillId="7" borderId="0" applyNumberFormat="0" applyBorder="0" applyAlignment="0" applyProtection="0"/>
    <xf numFmtId="0" fontId="43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4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8" borderId="0" applyNumberFormat="0" applyBorder="0" applyAlignment="0" applyProtection="0"/>
    <xf numFmtId="0" fontId="43" fillId="17" borderId="0" applyNumberFormat="0" applyBorder="0" applyAlignment="0" applyProtection="0"/>
    <xf numFmtId="0" fontId="4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2" fillId="0" borderId="0">
      <alignment vertical="center"/>
      <protection/>
    </xf>
    <xf numFmtId="0" fontId="64" fillId="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3" fillId="0" borderId="0">
      <alignment/>
      <protection hidden="1"/>
    </xf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2" fillId="0" borderId="0">
      <alignment vertical="center"/>
      <protection/>
    </xf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2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7" fillId="6" borderId="0" applyNumberFormat="0" applyBorder="0" applyAlignment="0" applyProtection="0"/>
    <xf numFmtId="0" fontId="2" fillId="0" borderId="0">
      <alignment vertical="center"/>
      <protection/>
    </xf>
    <xf numFmtId="0" fontId="63" fillId="0" borderId="0">
      <alignment/>
      <protection hidden="1"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2" fillId="0" borderId="0">
      <alignment vertical="center"/>
      <protection/>
    </xf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0" borderId="0">
      <alignment/>
      <protection/>
    </xf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7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176" fontId="2" fillId="0" borderId="0" xfId="197" applyNumberFormat="1" applyFont="1" applyAlignment="1">
      <alignment vertical="center" wrapText="1"/>
      <protection/>
    </xf>
    <xf numFmtId="177" fontId="3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177" fontId="5" fillId="0" borderId="0" xfId="198" applyNumberFormat="1" applyFont="1" applyFill="1" applyAlignment="1">
      <alignment horizontal="right" vertical="center"/>
      <protection/>
    </xf>
    <xf numFmtId="176" fontId="6" fillId="0" borderId="9" xfId="197" applyNumberFormat="1" applyFont="1" applyBorder="1" applyAlignment="1" applyProtection="1">
      <alignment horizontal="center" vertical="center" wrapText="1"/>
      <protection locked="0"/>
    </xf>
    <xf numFmtId="49" fontId="6" fillId="4" borderId="9" xfId="198" applyNumberFormat="1" applyFont="1" applyFill="1" applyBorder="1" applyAlignment="1">
      <alignment horizontal="center" vertical="center"/>
      <protection/>
    </xf>
    <xf numFmtId="176" fontId="6" fillId="0" borderId="9" xfId="197" applyNumberFormat="1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vertical="center"/>
    </xf>
    <xf numFmtId="176" fontId="7" fillId="0" borderId="9" xfId="197" applyNumberFormat="1" applyFont="1" applyFill="1" applyBorder="1" applyAlignment="1" applyProtection="1">
      <alignment horizontal="left" vertical="center" wrapText="1"/>
      <protection locked="0"/>
    </xf>
    <xf numFmtId="176" fontId="7" fillId="0" borderId="0" xfId="19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98" applyFont="1" applyFill="1">
      <alignment/>
      <protection/>
    </xf>
    <xf numFmtId="177" fontId="8" fillId="0" borderId="0" xfId="179" applyNumberFormat="1" applyFont="1" applyFill="1" applyBorder="1" applyAlignment="1">
      <alignment horizontal="left" vertical="center"/>
      <protection/>
    </xf>
    <xf numFmtId="177" fontId="9" fillId="0" borderId="0" xfId="179" applyNumberFormat="1" applyFont="1" applyFill="1" applyBorder="1" applyAlignment="1">
      <alignment horizontal="left" vertical="center"/>
      <protection/>
    </xf>
    <xf numFmtId="0" fontId="10" fillId="0" borderId="0" xfId="120" applyFont="1" applyFill="1" applyBorder="1" applyAlignment="1" applyProtection="1">
      <alignment vertical="center" wrapText="1"/>
      <protection/>
    </xf>
    <xf numFmtId="0" fontId="11" fillId="0" borderId="0" xfId="120" applyFont="1" applyFill="1" applyBorder="1" applyAlignment="1" applyProtection="1">
      <alignment horizontal="right" vertical="center" wrapText="1"/>
      <protection/>
    </xf>
    <xf numFmtId="49" fontId="12" fillId="0" borderId="10" xfId="120" applyNumberFormat="1" applyFont="1" applyFill="1" applyBorder="1" applyAlignment="1" applyProtection="1">
      <alignment horizontal="center" vertical="center" wrapText="1"/>
      <protection/>
    </xf>
    <xf numFmtId="49" fontId="12" fillId="0" borderId="9" xfId="120" applyNumberFormat="1" applyFont="1" applyFill="1" applyBorder="1" applyAlignment="1" applyProtection="1">
      <alignment horizontal="center" vertical="center" wrapText="1"/>
      <protection/>
    </xf>
    <xf numFmtId="0" fontId="13" fillId="0" borderId="10" xfId="120" applyFont="1" applyFill="1" applyBorder="1" applyAlignment="1" applyProtection="1">
      <alignment horizontal="center" vertical="center" wrapText="1"/>
      <protection/>
    </xf>
    <xf numFmtId="49" fontId="14" fillId="0" borderId="10" xfId="120" applyNumberFormat="1" applyFont="1" applyFill="1" applyBorder="1" applyAlignment="1" applyProtection="1">
      <alignment horizontal="center" vertical="center" wrapText="1"/>
      <protection/>
    </xf>
    <xf numFmtId="176" fontId="15" fillId="0" borderId="9" xfId="24" applyNumberFormat="1" applyFont="1" applyFill="1" applyBorder="1" applyAlignment="1">
      <alignment horizontal="right" vertical="center"/>
    </xf>
    <xf numFmtId="49" fontId="13" fillId="0" borderId="11" xfId="198" applyNumberFormat="1" applyFont="1" applyFill="1" applyBorder="1" applyAlignment="1">
      <alignment horizontal="left" vertical="center" wrapText="1"/>
      <protection/>
    </xf>
    <xf numFmtId="49" fontId="7" fillId="0" borderId="11" xfId="198" applyNumberFormat="1" applyFont="1" applyFill="1" applyBorder="1" applyAlignment="1">
      <alignment horizontal="left" vertical="center" wrapText="1"/>
      <protection/>
    </xf>
    <xf numFmtId="176" fontId="13" fillId="0" borderId="9" xfId="24" applyNumberFormat="1" applyFont="1" applyFill="1" applyBorder="1" applyAlignment="1">
      <alignment horizontal="right" vertical="center"/>
    </xf>
    <xf numFmtId="0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13" fillId="0" borderId="9" xfId="24" applyNumberFormat="1" applyFont="1" applyFill="1" applyBorder="1" applyAlignment="1">
      <alignment horizontal="right" vertical="center"/>
    </xf>
    <xf numFmtId="0" fontId="7" fillId="0" borderId="11" xfId="198" applyNumberFormat="1" applyFont="1" applyFill="1" applyBorder="1" applyAlignment="1">
      <alignment horizontal="left" vertical="center" wrapText="1"/>
      <protection/>
    </xf>
    <xf numFmtId="176" fontId="11" fillId="0" borderId="0" xfId="197" applyNumberFormat="1" applyFont="1" applyFill="1" applyAlignment="1">
      <alignment vertical="center" wrapText="1"/>
      <protection/>
    </xf>
    <xf numFmtId="176" fontId="2" fillId="0" borderId="0" xfId="197" applyNumberFormat="1" applyAlignment="1">
      <alignment wrapText="1"/>
      <protection/>
    </xf>
    <xf numFmtId="176" fontId="2" fillId="0" borderId="0" xfId="197" applyNumberFormat="1">
      <alignment/>
      <protection/>
    </xf>
    <xf numFmtId="0" fontId="2" fillId="0" borderId="0" xfId="198" applyFont="1">
      <alignment/>
      <protection/>
    </xf>
    <xf numFmtId="176" fontId="2" fillId="0" borderId="0" xfId="197" applyNumberFormat="1" applyFont="1" applyAlignment="1">
      <alignment wrapText="1"/>
      <protection/>
    </xf>
    <xf numFmtId="176" fontId="16" fillId="4" borderId="0" xfId="197" applyNumberFormat="1" applyFont="1" applyFill="1" applyBorder="1" applyAlignment="1" applyProtection="1">
      <alignment horizontal="left" vertical="center" wrapText="1"/>
      <protection locked="0"/>
    </xf>
    <xf numFmtId="177" fontId="17" fillId="0" borderId="0" xfId="198" applyNumberFormat="1" applyFont="1" applyFill="1" applyAlignment="1">
      <alignment horizontal="center" vertical="center"/>
      <protection/>
    </xf>
    <xf numFmtId="177" fontId="18" fillId="0" borderId="0" xfId="198" applyNumberFormat="1" applyFont="1" applyFill="1" applyAlignment="1">
      <alignment horizontal="center" vertical="center"/>
      <protection/>
    </xf>
    <xf numFmtId="177" fontId="19" fillId="0" borderId="0" xfId="198" applyNumberFormat="1" applyFont="1" applyFill="1" applyAlignment="1">
      <alignment horizontal="center" vertical="center"/>
      <protection/>
    </xf>
    <xf numFmtId="0" fontId="6" fillId="0" borderId="9" xfId="196" applyFont="1" applyFill="1" applyBorder="1" applyAlignment="1">
      <alignment horizontal="center" vertical="center"/>
      <protection/>
    </xf>
    <xf numFmtId="176" fontId="6" fillId="0" borderId="9" xfId="197" applyNumberFormat="1" applyFont="1" applyBorder="1" applyAlignment="1" applyProtection="1">
      <alignment horizontal="center" vertical="center" wrapText="1" shrinkToFit="1"/>
      <protection locked="0"/>
    </xf>
    <xf numFmtId="176" fontId="6" fillId="0" borderId="9" xfId="197" applyNumberFormat="1" applyFont="1" applyFill="1" applyBorder="1" applyAlignment="1" applyProtection="1">
      <alignment horizontal="left" vertical="center"/>
      <protection locked="0"/>
    </xf>
    <xf numFmtId="178" fontId="15" fillId="0" borderId="9" xfId="196" applyNumberFormat="1" applyFont="1" applyFill="1" applyBorder="1" applyAlignment="1">
      <alignment vertical="center"/>
      <protection/>
    </xf>
    <xf numFmtId="176" fontId="7" fillId="0" borderId="9" xfId="197" applyNumberFormat="1" applyFont="1" applyFill="1" applyBorder="1" applyAlignment="1" applyProtection="1">
      <alignment horizontal="left" vertical="center"/>
      <protection locked="0"/>
    </xf>
    <xf numFmtId="178" fontId="13" fillId="0" borderId="9" xfId="196" applyNumberFormat="1" applyFont="1" applyFill="1" applyBorder="1" applyAlignment="1">
      <alignment vertical="center"/>
      <protection/>
    </xf>
    <xf numFmtId="176" fontId="20" fillId="0" borderId="9" xfId="199" applyNumberFormat="1" applyFont="1" applyFill="1" applyBorder="1" applyAlignment="1" applyProtection="1">
      <alignment horizontal="left" vertical="center"/>
      <protection locked="0"/>
    </xf>
    <xf numFmtId="177" fontId="21" fillId="0" borderId="0" xfId="0" applyNumberFormat="1" applyFont="1" applyFill="1" applyAlignment="1">
      <alignment horizontal="center" vertical="center" wrapText="1"/>
    </xf>
    <xf numFmtId="177" fontId="22" fillId="0" borderId="0" xfId="0" applyNumberFormat="1" applyFont="1" applyFill="1" applyAlignment="1">
      <alignment horizontal="center" vertical="center" wrapText="1"/>
    </xf>
    <xf numFmtId="176" fontId="6" fillId="0" borderId="9" xfId="197" applyNumberFormat="1" applyFont="1" applyFill="1" applyBorder="1" applyAlignment="1" applyProtection="1">
      <alignment horizontal="center" vertical="center"/>
      <protection locked="0"/>
    </xf>
    <xf numFmtId="176" fontId="11" fillId="0" borderId="0" xfId="197" applyNumberFormat="1" applyFont="1" applyAlignment="1">
      <alignment vertical="center" wrapText="1"/>
      <protection/>
    </xf>
    <xf numFmtId="0" fontId="0" fillId="0" borderId="0" xfId="0" applyFill="1" applyAlignment="1">
      <alignment vertical="center"/>
    </xf>
    <xf numFmtId="0" fontId="23" fillId="0" borderId="0" xfId="201" applyNumberFormat="1" applyFont="1" applyFill="1" applyAlignment="1" applyProtection="1">
      <alignment wrapText="1"/>
      <protection/>
    </xf>
    <xf numFmtId="0" fontId="11" fillId="0" borderId="12" xfId="201" applyNumberFormat="1" applyFont="1" applyFill="1" applyBorder="1" applyAlignment="1" applyProtection="1">
      <alignment horizontal="right" vertical="center"/>
      <protection/>
    </xf>
    <xf numFmtId="0" fontId="24" fillId="0" borderId="9" xfId="201" applyNumberFormat="1" applyFont="1" applyFill="1" applyBorder="1" applyAlignment="1" applyProtection="1">
      <alignment horizontal="center" vertical="center"/>
      <protection/>
    </xf>
    <xf numFmtId="179" fontId="24" fillId="0" borderId="9" xfId="201" applyNumberFormat="1" applyFont="1" applyFill="1" applyBorder="1" applyAlignment="1" applyProtection="1">
      <alignment horizontal="center" vertical="center"/>
      <protection/>
    </xf>
    <xf numFmtId="0" fontId="25" fillId="0" borderId="9" xfId="202" applyFont="1" applyFill="1" applyBorder="1" applyAlignment="1">
      <alignment horizontal="left" vertical="center"/>
      <protection/>
    </xf>
    <xf numFmtId="180" fontId="26" fillId="0" borderId="9" xfId="201" applyNumberFormat="1" applyFont="1" applyFill="1" applyBorder="1" applyAlignment="1" applyProtection="1">
      <alignment horizontal="right" vertical="center"/>
      <protection/>
    </xf>
    <xf numFmtId="0" fontId="2" fillId="0" borderId="9" xfId="202" applyFill="1" applyBorder="1" applyAlignment="1">
      <alignment horizontal="left" vertical="center"/>
      <protection/>
    </xf>
    <xf numFmtId="180" fontId="27" fillId="0" borderId="9" xfId="201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ill="1" applyAlignment="1">
      <alignment vertical="center"/>
    </xf>
    <xf numFmtId="0" fontId="2" fillId="0" borderId="9" xfId="202" applyFont="1" applyFill="1" applyBorder="1" applyAlignment="1">
      <alignment horizontal="left" vertical="center"/>
      <protection/>
    </xf>
    <xf numFmtId="0" fontId="0" fillId="0" borderId="9" xfId="0" applyFill="1" applyBorder="1" applyAlignment="1">
      <alignment vertical="center"/>
    </xf>
    <xf numFmtId="0" fontId="28" fillId="0" borderId="13" xfId="0" applyFont="1" applyFill="1" applyBorder="1" applyAlignment="1">
      <alignment horizontal="left" vertical="center" wrapText="1"/>
    </xf>
    <xf numFmtId="0" fontId="2" fillId="0" borderId="0" xfId="201" applyFill="1">
      <alignment/>
      <protection/>
    </xf>
    <xf numFmtId="0" fontId="24" fillId="0" borderId="0" xfId="201" applyFont="1" applyFill="1">
      <alignment/>
      <protection/>
    </xf>
    <xf numFmtId="0" fontId="27" fillId="0" borderId="0" xfId="201" applyNumberFormat="1" applyFont="1" applyFill="1" applyAlignment="1" applyProtection="1">
      <alignment/>
      <protection/>
    </xf>
    <xf numFmtId="0" fontId="27" fillId="0" borderId="0" xfId="201" applyFont="1" applyFill="1">
      <alignment/>
      <protection/>
    </xf>
    <xf numFmtId="176" fontId="2" fillId="0" borderId="0" xfId="197" applyNumberFormat="1" applyFont="1" applyFill="1" applyAlignment="1">
      <alignment vertical="center" wrapText="1"/>
      <protection/>
    </xf>
    <xf numFmtId="0" fontId="29" fillId="0" borderId="12" xfId="201" applyNumberFormat="1" applyFont="1" applyFill="1" applyBorder="1" applyAlignment="1" applyProtection="1">
      <alignment vertical="center"/>
      <protection/>
    </xf>
    <xf numFmtId="0" fontId="11" fillId="0" borderId="12" xfId="201" applyNumberFormat="1" applyFont="1" applyFill="1" applyBorder="1" applyAlignment="1" applyProtection="1">
      <alignment vertical="center"/>
      <protection/>
    </xf>
    <xf numFmtId="0" fontId="24" fillId="0" borderId="10" xfId="201" applyNumberFormat="1" applyFont="1" applyFill="1" applyBorder="1" applyAlignment="1" applyProtection="1">
      <alignment horizontal="center" vertical="center"/>
      <protection/>
    </xf>
    <xf numFmtId="0" fontId="24" fillId="0" borderId="14" xfId="201" applyNumberFormat="1" applyFont="1" applyFill="1" applyBorder="1" applyAlignment="1" applyProtection="1">
      <alignment horizontal="center" vertical="center"/>
      <protection/>
    </xf>
    <xf numFmtId="0" fontId="30" fillId="0" borderId="9" xfId="200" applyFont="1" applyFill="1" applyBorder="1" applyAlignment="1">
      <alignment horizontal="center" vertical="center"/>
      <protection/>
    </xf>
    <xf numFmtId="179" fontId="26" fillId="0" borderId="9" xfId="201" applyNumberFormat="1" applyFont="1" applyFill="1" applyBorder="1" applyAlignment="1" applyProtection="1">
      <alignment horizontal="right" vertical="center"/>
      <protection/>
    </xf>
    <xf numFmtId="0" fontId="31" fillId="0" borderId="9" xfId="202" applyNumberFormat="1" applyFont="1" applyFill="1" applyBorder="1" applyAlignment="1">
      <alignment horizontal="center" vertical="center"/>
      <protection/>
    </xf>
    <xf numFmtId="0" fontId="27" fillId="0" borderId="9" xfId="202" applyNumberFormat="1" applyFont="1" applyFill="1" applyBorder="1" applyAlignment="1">
      <alignment horizontal="center" vertical="center"/>
      <protection/>
    </xf>
    <xf numFmtId="0" fontId="2" fillId="0" borderId="15" xfId="202" applyNumberFormat="1" applyFill="1" applyBorder="1" applyAlignment="1">
      <alignment horizontal="left" vertical="center"/>
      <protection/>
    </xf>
    <xf numFmtId="0" fontId="27" fillId="0" borderId="9" xfId="201" applyFont="1" applyFill="1" applyBorder="1">
      <alignment/>
      <protection/>
    </xf>
    <xf numFmtId="0" fontId="2" fillId="0" borderId="15" xfId="202" applyNumberFormat="1" applyFont="1" applyFill="1" applyBorder="1" applyAlignment="1">
      <alignment horizontal="left" vertical="center"/>
      <protection/>
    </xf>
    <xf numFmtId="0" fontId="25" fillId="0" borderId="15" xfId="202" applyFont="1" applyFill="1" applyBorder="1" applyAlignment="1">
      <alignment horizontal="left" vertical="center"/>
      <protection/>
    </xf>
    <xf numFmtId="0" fontId="2" fillId="0" borderId="15" xfId="202" applyFont="1" applyFill="1" applyBorder="1" applyAlignment="1">
      <alignment horizontal="left" vertical="center"/>
      <protection/>
    </xf>
    <xf numFmtId="0" fontId="2" fillId="0" borderId="15" xfId="202" applyFill="1" applyBorder="1" applyAlignment="1">
      <alignment horizontal="left" vertical="center"/>
      <protection/>
    </xf>
    <xf numFmtId="0" fontId="2" fillId="0" borderId="15" xfId="202" applyFill="1" applyBorder="1" applyAlignment="1">
      <alignment horizontal="left" vertical="center" wrapText="1"/>
      <protection/>
    </xf>
    <xf numFmtId="0" fontId="1" fillId="0" borderId="15" xfId="202" applyFont="1" applyFill="1" applyBorder="1" applyAlignment="1">
      <alignment horizontal="left" vertical="center" wrapText="1"/>
      <protection/>
    </xf>
    <xf numFmtId="0" fontId="2" fillId="0" borderId="15" xfId="202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178" fontId="0" fillId="0" borderId="0" xfId="0" applyNumberFormat="1" applyFill="1" applyAlignment="1">
      <alignment vertical="center"/>
    </xf>
    <xf numFmtId="0" fontId="32" fillId="0" borderId="0" xfId="0" applyFont="1" applyFill="1" applyAlignment="1">
      <alignment vertical="center"/>
    </xf>
    <xf numFmtId="178" fontId="4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178" fontId="5" fillId="0" borderId="0" xfId="0" applyNumberFormat="1" applyFont="1" applyFill="1" applyAlignment="1">
      <alignment horizontal="right" vertical="center"/>
    </xf>
    <xf numFmtId="0" fontId="33" fillId="0" borderId="9" xfId="0" applyFont="1" applyFill="1" applyBorder="1" applyAlignment="1">
      <alignment horizontal="center" vertical="center" wrapText="1"/>
    </xf>
    <xf numFmtId="178" fontId="33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178" fontId="33" fillId="0" borderId="9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178" fontId="34" fillId="0" borderId="9" xfId="0" applyNumberFormat="1" applyFont="1" applyFill="1" applyBorder="1" applyAlignment="1">
      <alignment horizontal="right" vertical="center"/>
    </xf>
    <xf numFmtId="0" fontId="35" fillId="0" borderId="9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vertical="center" wrapText="1"/>
    </xf>
    <xf numFmtId="178" fontId="35" fillId="0" borderId="9" xfId="0" applyNumberFormat="1" applyFont="1" applyFill="1" applyBorder="1" applyAlignment="1">
      <alignment horizontal="right" vertical="center"/>
    </xf>
    <xf numFmtId="0" fontId="36" fillId="0" borderId="17" xfId="0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vertical="center" wrapText="1"/>
    </xf>
    <xf numFmtId="178" fontId="35" fillId="0" borderId="0" xfId="0" applyNumberFormat="1" applyFont="1" applyFill="1" applyBorder="1" applyAlignment="1">
      <alignment horizontal="right" vertical="center"/>
    </xf>
    <xf numFmtId="176" fontId="2" fillId="0" borderId="0" xfId="197" applyNumberFormat="1" applyFont="1" applyFill="1" applyAlignment="1">
      <alignment wrapText="1"/>
      <protection/>
    </xf>
    <xf numFmtId="176" fontId="2" fillId="0" borderId="0" xfId="197" applyNumberFormat="1" applyFill="1">
      <alignment/>
      <protection/>
    </xf>
    <xf numFmtId="177" fontId="37" fillId="0" borderId="0" xfId="198" applyNumberFormat="1" applyFont="1" applyFill="1" applyAlignment="1">
      <alignment horizontal="center" vertical="center" wrapText="1"/>
      <protection/>
    </xf>
    <xf numFmtId="176" fontId="6" fillId="0" borderId="9" xfId="197" applyNumberFormat="1" applyFont="1" applyFill="1" applyBorder="1" applyAlignment="1" applyProtection="1">
      <alignment horizontal="center" vertical="center" wrapText="1"/>
      <protection locked="0"/>
    </xf>
    <xf numFmtId="176" fontId="6" fillId="0" borderId="9" xfId="197" applyNumberFormat="1" applyFont="1" applyFill="1" applyBorder="1" applyAlignment="1" applyProtection="1">
      <alignment horizontal="center" vertical="center" wrapText="1" shrinkToFit="1"/>
      <protection locked="0"/>
    </xf>
    <xf numFmtId="176" fontId="7" fillId="0" borderId="10" xfId="197" applyNumberFormat="1" applyFont="1" applyFill="1" applyBorder="1" applyAlignment="1" applyProtection="1">
      <alignment horizontal="left" vertical="center" wrapText="1"/>
      <protection locked="0"/>
    </xf>
    <xf numFmtId="176" fontId="10" fillId="0" borderId="9" xfId="196" applyNumberFormat="1" applyFont="1" applyFill="1" applyBorder="1" applyAlignment="1">
      <alignment vertical="center"/>
      <protection/>
    </xf>
    <xf numFmtId="176" fontId="20" fillId="0" borderId="10" xfId="188" applyNumberFormat="1" applyFont="1" applyFill="1" applyBorder="1" applyAlignment="1" applyProtection="1">
      <alignment vertical="center" wrapText="1"/>
      <protection locked="0"/>
    </xf>
    <xf numFmtId="176" fontId="38" fillId="0" borderId="10" xfId="188" applyNumberFormat="1" applyFont="1" applyFill="1" applyBorder="1" applyAlignment="1" applyProtection="1">
      <alignment vertical="center" wrapText="1"/>
      <protection locked="0"/>
    </xf>
    <xf numFmtId="176" fontId="38" fillId="0" borderId="10" xfId="188" applyNumberFormat="1" applyFont="1" applyFill="1" applyBorder="1" applyAlignment="1" applyProtection="1">
      <alignment horizontal="left" vertical="center" wrapText="1"/>
      <protection locked="0"/>
    </xf>
    <xf numFmtId="181" fontId="15" fillId="0" borderId="9" xfId="196" applyNumberFormat="1" applyFont="1" applyFill="1" applyBorder="1" applyAlignment="1">
      <alignment vertical="center"/>
      <protection/>
    </xf>
    <xf numFmtId="176" fontId="6" fillId="0" borderId="10" xfId="197" applyNumberFormat="1" applyFont="1" applyFill="1" applyBorder="1" applyAlignment="1" applyProtection="1">
      <alignment horizontal="left" vertical="center" wrapText="1"/>
      <protection locked="0"/>
    </xf>
    <xf numFmtId="178" fontId="69" fillId="0" borderId="9" xfId="196" applyNumberFormat="1" applyFont="1" applyFill="1" applyBorder="1" applyAlignment="1">
      <alignment vertical="center"/>
      <protection/>
    </xf>
    <xf numFmtId="176" fontId="6" fillId="0" borderId="10" xfId="197" applyNumberFormat="1" applyFont="1" applyFill="1" applyBorder="1" applyAlignment="1" applyProtection="1">
      <alignment horizontal="center" vertical="center" wrapText="1"/>
      <protection locked="0"/>
    </xf>
    <xf numFmtId="176" fontId="2" fillId="0" borderId="0" xfId="197" applyNumberFormat="1" applyFill="1" applyAlignment="1">
      <alignment wrapText="1"/>
      <protection/>
    </xf>
    <xf numFmtId="176" fontId="16" fillId="0" borderId="0" xfId="197" applyNumberFormat="1" applyFont="1" applyFill="1" applyBorder="1" applyAlignment="1" applyProtection="1">
      <alignment horizontal="left" vertical="center" wrapText="1"/>
      <protection locked="0"/>
    </xf>
    <xf numFmtId="176" fontId="10" fillId="0" borderId="9" xfId="196" applyNumberFormat="1" applyFont="1" applyFill="1" applyBorder="1" applyAlignment="1" applyProtection="1">
      <alignment vertical="center"/>
      <protection/>
    </xf>
    <xf numFmtId="4" fontId="70" fillId="0" borderId="18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shrinkToFit="1"/>
    </xf>
    <xf numFmtId="176" fontId="7" fillId="0" borderId="9" xfId="197" applyNumberFormat="1" applyFont="1" applyFill="1" applyBorder="1" applyAlignment="1" applyProtection="1">
      <alignment horizontal="left" vertical="center" wrapText="1" shrinkToFit="1"/>
      <protection locked="0"/>
    </xf>
    <xf numFmtId="4" fontId="70" fillId="0" borderId="0" xfId="0" applyNumberFormat="1" applyFont="1" applyFill="1" applyAlignment="1">
      <alignment vertical="center"/>
    </xf>
    <xf numFmtId="177" fontId="7" fillId="0" borderId="9" xfId="198" applyNumberFormat="1" applyFont="1" applyFill="1" applyBorder="1" applyAlignment="1">
      <alignment vertical="center" wrapText="1" shrinkToFit="1"/>
      <protection/>
    </xf>
    <xf numFmtId="176" fontId="41" fillId="0" borderId="9" xfId="196" applyNumberFormat="1" applyFont="1" applyFill="1" applyBorder="1" applyAlignment="1">
      <alignment vertical="center"/>
      <protection/>
    </xf>
    <xf numFmtId="176" fontId="13" fillId="0" borderId="9" xfId="196" applyNumberFormat="1" applyFont="1" applyFill="1" applyBorder="1" applyAlignment="1">
      <alignment vertical="center"/>
      <protection/>
    </xf>
  </cellXfs>
  <cellStyles count="230">
    <cellStyle name="Normal" xfId="0"/>
    <cellStyle name="Currency [0]" xfId="15"/>
    <cellStyle name="差_2015年东区预算报表20160103（终稿修改后） (2)" xfId="16"/>
    <cellStyle name="Currency" xfId="17"/>
    <cellStyle name="60% - 着色 2" xfId="18"/>
    <cellStyle name="20% - 强调文字颜色 3" xfId="19"/>
    <cellStyle name="输入" xfId="20"/>
    <cellStyle name="Comma [0]" xfId="21"/>
    <cellStyle name="差" xfId="22"/>
    <cellStyle name="差_中山市2013年政府投资项目计划申报汇总表-翠亨新区开发办_2016国资经营预算收支草案1 2_2017年区汇总 (2)" xfId="23"/>
    <cellStyle name="Comma" xfId="24"/>
    <cellStyle name="千位分隔 11 2" xfId="25"/>
    <cellStyle name="40% - 强调文字颜色 3" xfId="26"/>
    <cellStyle name="60% - 强调文字颜色 3" xfId="27"/>
    <cellStyle name="好_2012年度国有资本经营预算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" xfId="34"/>
    <cellStyle name="好_其他部门(按照总人口测算）—20080416_不含人员经费系数_财力性转移支付2010年预算参考数 7" xfId="35"/>
    <cellStyle name="标题 4" xfId="36"/>
    <cellStyle name="警告文本" xfId="37"/>
    <cellStyle name="40% - 着色 3" xfId="38"/>
    <cellStyle name="千位分隔 3 2" xfId="39"/>
    <cellStyle name="千位分隔 10" xfId="40"/>
    <cellStyle name="_ET_STYLE_NoName_00_" xfId="41"/>
    <cellStyle name="标题" xfId="42"/>
    <cellStyle name="常规 5 2" xfId="43"/>
    <cellStyle name="着色 1" xfId="44"/>
    <cellStyle name="20% - 着色 5" xfId="45"/>
    <cellStyle name="解释性文本" xfId="46"/>
    <cellStyle name="标题 1" xfId="47"/>
    <cellStyle name="标题 2" xfId="48"/>
    <cellStyle name="60% - 强调文字颜色 1" xfId="49"/>
    <cellStyle name="标题 3" xfId="50"/>
    <cellStyle name="60% - 强调文字颜色 4" xfId="51"/>
    <cellStyle name="输出" xfId="52"/>
    <cellStyle name="常规 26" xfId="53"/>
    <cellStyle name="计算" xfId="54"/>
    <cellStyle name="常规 31" xfId="55"/>
    <cellStyle name="检查单元格" xfId="56"/>
    <cellStyle name="40% - Accent6 2 3" xfId="57"/>
    <cellStyle name="20% - 强调文字颜色 6" xfId="58"/>
    <cellStyle name="e鯪9Y_x000b_ 2 6 2" xfId="59"/>
    <cellStyle name="强调文字颜色 2" xfId="60"/>
    <cellStyle name="链接单元格" xfId="61"/>
    <cellStyle name="差_Book2" xfId="62"/>
    <cellStyle name="汇总" xfId="63"/>
    <cellStyle name="好" xfId="64"/>
    <cellStyle name="着色 5" xfId="65"/>
    <cellStyle name="差_1.8-2015年省级国有资本经营预算表（按人大财经委初审意见修改） 2 2" xfId="66"/>
    <cellStyle name="适中" xfId="67"/>
    <cellStyle name="常规 8 2" xfId="68"/>
    <cellStyle name="20% - 强调文字颜色 5" xfId="69"/>
    <cellStyle name="千位分隔 6 2" xfId="70"/>
    <cellStyle name="检查单元格 3 2" xfId="71"/>
    <cellStyle name="强调文字颜色 1" xfId="72"/>
    <cellStyle name="20% - 强调文字颜色 1" xfId="73"/>
    <cellStyle name="40% - 强调文字颜色 1" xfId="74"/>
    <cellStyle name="20% - 强调文字颜色 2" xfId="75"/>
    <cellStyle name="40% - 强调文字颜色 2" xfId="76"/>
    <cellStyle name="强调文字颜色 3" xfId="77"/>
    <cellStyle name="强调文字颜色 4" xfId="78"/>
    <cellStyle name="20% - 强调文字颜色 4" xfId="79"/>
    <cellStyle name="20% - 着色 1" xfId="80"/>
    <cellStyle name="40% - 强调文字颜色 4" xfId="81"/>
    <cellStyle name="好_预算调整格式（佛山）" xfId="82"/>
    <cellStyle name="强调文字颜色 5" xfId="83"/>
    <cellStyle name="20% - 着色 2" xfId="84"/>
    <cellStyle name="40% - 强调文字颜色 5" xfId="85"/>
    <cellStyle name="60% - 强调文字颜色 5" xfId="86"/>
    <cellStyle name="强调文字颜色 6" xfId="87"/>
    <cellStyle name="20% - 着色 3" xfId="88"/>
    <cellStyle name="40% - 强调文字颜色 6" xfId="89"/>
    <cellStyle name="60% - 强调文字颜色 6" xfId="90"/>
    <cellStyle name="40% - 着色 4" xfId="91"/>
    <cellStyle name="40% - 着色 5" xfId="92"/>
    <cellStyle name="常规 7_2014年预算草案（汇总）20140114" xfId="93"/>
    <cellStyle name="_2015年预算报表(经济分类） (2)" xfId="94"/>
    <cellStyle name="_预算调整格式（佛山）" xfId="95"/>
    <cellStyle name="20% - 着色 4" xfId="96"/>
    <cellStyle name="着色 2" xfId="97"/>
    <cellStyle name="20% - 着色 6" xfId="98"/>
    <cellStyle name="40% - 着色 1" xfId="99"/>
    <cellStyle name="差_中山市2013年政府投资项目计划申报汇总表-翠亨新区开发办_2016国资经营预算收支草案1 2" xfId="100"/>
    <cellStyle name="40% - 着色 2" xfId="101"/>
    <cellStyle name="40% - 着色 6" xfId="102"/>
    <cellStyle name="60% - 着色 1" xfId="103"/>
    <cellStyle name="60% - 着色 3" xfId="104"/>
    <cellStyle name="60% - 着色 4" xfId="105"/>
    <cellStyle name="60% - 着色 5" xfId="106"/>
    <cellStyle name="60% - 着色 6" xfId="107"/>
    <cellStyle name="Accent1 2" xfId="108"/>
    <cellStyle name="ColLevel_0" xfId="109"/>
    <cellStyle name="RowLevel_0" xfId="110"/>
    <cellStyle name="差_（2015.1.4下午）五桂山2015年区报表报送" xfId="111"/>
    <cellStyle name="差_（2015.1.4下午）五桂山2015年区报表报送_中山市区2016年财政预算收支总表（新格式）2015 1 3" xfId="112"/>
    <cellStyle name="差_(财政局）交通集团2012年基建预算报表（12月5日）" xfId="113"/>
    <cellStyle name="常规 4 2" xfId="114"/>
    <cellStyle name="差_05潍坊 2 3" xfId="115"/>
    <cellStyle name="差_11大理 5" xfId="116"/>
    <cellStyle name="差_2006年28四川 4" xfId="117"/>
    <cellStyle name="差_2012年度国有资本经营预算" xfId="118"/>
    <cellStyle name="差_2016年区预算调整（合并）" xfId="119"/>
    <cellStyle name="常规_市本级2016年一般公共预算支出明细草案（按功能类科目）1 2" xfId="120"/>
    <cellStyle name="差_Xl0000049" xfId="121"/>
    <cellStyle name="差_国资经营预算(火炬区）" xfId="122"/>
    <cellStyle name="差_基建汇总(住建局修改）" xfId="123"/>
    <cellStyle name="差_预算调整格式（佛山）" xfId="124"/>
    <cellStyle name="差_预算终稿0205" xfId="125"/>
    <cellStyle name="差_中山市2013年政府投资项目计划申报汇总表-翠亨新区开发办" xfId="126"/>
    <cellStyle name="差_中山市2013年政府投资项目计划申报汇总表-翠亨新区开发办_2016国资经营预算收支草案1 2_2016年预算（模板）政府稿" xfId="127"/>
    <cellStyle name="差_中山市2013年政府投资项目计划申报汇总表-翠亨新区开发办_2016国资经营预算收支草案1 2_2017年预算模板（12.21）第二稿" xfId="128"/>
    <cellStyle name="常规 2 2" xfId="129"/>
    <cellStyle name="差_中山市2013年政府投资项目计划申报汇总表-翠亨新区开发办_2016国资经营预算收支草案1 2_2017年预算模板（12.22）" xfId="130"/>
    <cellStyle name="差_中山市2013年政府投资项目计划申报汇总表-翠亨新区开发办_2016国资经营预算收支草案1 2_基建计划20161227-12：45to预算" xfId="131"/>
    <cellStyle name="差_中山市2013年政府投资项目计划申报汇总表-翠亨新区开发办_2016国资经营预算收支草案1 2_基建计划20161227-13：30to预算 (2)" xfId="132"/>
    <cellStyle name="差_中山市2013年政府投资项目计划申报汇总表-翠亨新区开发办_2016国资经营预算收支草案1 2_基建计划20161227to预算" xfId="133"/>
    <cellStyle name="好_Xl0000049" xfId="134"/>
    <cellStyle name="常规 16 2" xfId="135"/>
    <cellStyle name="常规 10" xfId="136"/>
    <cellStyle name="常规 10 2" xfId="137"/>
    <cellStyle name="常规 10_20190108（安琪）汇总区2019年收支表V1" xfId="138"/>
    <cellStyle name="常规 11" xfId="139"/>
    <cellStyle name="常规 11 2" xfId="140"/>
    <cellStyle name="常规 11_2016年新增项目11.8" xfId="141"/>
    <cellStyle name="常规 12" xfId="142"/>
    <cellStyle name="常规 12 2" xfId="143"/>
    <cellStyle name="常规 12_20190108（安琪）汇总区2019年收支表V1" xfId="144"/>
    <cellStyle name="常规 13" xfId="145"/>
    <cellStyle name="常规 8_2014年预算草案（汇总）20140114" xfId="146"/>
    <cellStyle name="常规 13 2" xfId="147"/>
    <cellStyle name="常规 13_20190108（安琪）汇总区2019年收支表V1" xfId="148"/>
    <cellStyle name="好_（2015.1.4下午）五桂山2015年区报表报送" xfId="149"/>
    <cellStyle name="常规 14" xfId="150"/>
    <cellStyle name="常规 14 2" xfId="151"/>
    <cellStyle name="千位分隔 10 2" xfId="152"/>
    <cellStyle name="常规 14_20190108（安琪）汇总区2019年收支表V1" xfId="153"/>
    <cellStyle name="常规 20" xfId="154"/>
    <cellStyle name="常规 15" xfId="155"/>
    <cellStyle name="常规 15 2" xfId="156"/>
    <cellStyle name="常规 15_20190108（安琪）汇总区2019年收支表V1" xfId="157"/>
    <cellStyle name="好_中山市2013年政府投资项目计划申报汇总表-翠亨新区开发办_2016国资经营预算收支草案1 2_基建计划20161227-13：30to预算 (2)" xfId="158"/>
    <cellStyle name="常规 21" xfId="159"/>
    <cellStyle name="常规 16" xfId="160"/>
    <cellStyle name="常规 16_20190108（安琪）汇总区2019年收支表V1" xfId="161"/>
    <cellStyle name="常规 22" xfId="162"/>
    <cellStyle name="常规 17" xfId="163"/>
    <cellStyle name="常规 17 2" xfId="164"/>
    <cellStyle name="常规 17_20190108（安琪）汇总区2019年收支表V1" xfId="165"/>
    <cellStyle name="常规 23" xfId="166"/>
    <cellStyle name="常规 18" xfId="167"/>
    <cellStyle name="好_基建汇总(住建局修改）" xfId="168"/>
    <cellStyle name="常规 18 2" xfId="169"/>
    <cellStyle name="常规 24" xfId="170"/>
    <cellStyle name="常规 19" xfId="171"/>
    <cellStyle name="常规 2" xfId="172"/>
    <cellStyle name="常规 2 3" xfId="173"/>
    <cellStyle name="常规 2_2013年基建 预算（交通集团）" xfId="174"/>
    <cellStyle name="常规 30" xfId="175"/>
    <cellStyle name="常规 25" xfId="176"/>
    <cellStyle name="常规 27" xfId="177"/>
    <cellStyle name="常规 29" xfId="178"/>
    <cellStyle name="常规_2008年预算收支草案_2014年预算草案三稿(1 9)" xfId="179"/>
    <cellStyle name="常规 3" xfId="180"/>
    <cellStyle name="常规 3 2" xfId="181"/>
    <cellStyle name="常规 3_2014年预算草案（汇总）20140114" xfId="182"/>
    <cellStyle name="常规 4" xfId="183"/>
    <cellStyle name="常规 4_2014年预算草案（汇总）20140114" xfId="184"/>
    <cellStyle name="常规 5" xfId="185"/>
    <cellStyle name="常规 5_2014年预算草案（汇总）20140114" xfId="186"/>
    <cellStyle name="常规 6 2" xfId="187"/>
    <cellStyle name="常规_08年镇区预算收支报表_2014年报表中心模板（汇总）20141010" xfId="188"/>
    <cellStyle name="常规 6_2014年预算草案（汇总）20140114" xfId="189"/>
    <cellStyle name="常规 7" xfId="190"/>
    <cellStyle name="常规 7 2" xfId="191"/>
    <cellStyle name="常规 8" xfId="192"/>
    <cellStyle name="常规 9" xfId="193"/>
    <cellStyle name="常规 9 2" xfId="194"/>
    <cellStyle name="常规 9_20190108（安琪）汇总区2019年收支表V1" xfId="195"/>
    <cellStyle name="常规_08年镇区预算收支报表_2017年预算模板（12 17）" xfId="196"/>
    <cellStyle name="常规_2016年区预算调整（合并）" xfId="197"/>
    <cellStyle name="常规_2018年中山市财政预算收支草案20180111" xfId="198"/>
    <cellStyle name="常规_exceltmp1_2018年中山市财政预算收支草案20180111" xfId="199"/>
    <cellStyle name="常规_Xl0000049" xfId="200"/>
    <cellStyle name="常规_一般公共预算支出明细 " xfId="201"/>
    <cellStyle name="常规_中山市南区2019年预算草案1.4" xfId="202"/>
    <cellStyle name="好_（2015.1.4下午）五桂山2015年区报表报送_中山市区2016年财政预算收支总表（新格式）2015 1 3" xfId="203"/>
    <cellStyle name="好_(财政局）交通集团2012年基建预算报表（12月5日）" xfId="204"/>
    <cellStyle name="好_2" xfId="205"/>
    <cellStyle name="好_2016年区预算调整（合并）" xfId="206"/>
    <cellStyle name="常规_2015年区报表报送（财政部修订版报信息组）_2018年镇区预算报表报送" xfId="207"/>
    <cellStyle name="好_国资经营预算(火炬区）" xfId="208"/>
    <cellStyle name="好_同德" xfId="209"/>
    <cellStyle name="好_预算终稿0205" xfId="210"/>
    <cellStyle name="好_中山市2013年政府投资项目计划申报汇总表-翠亨新区开发办" xfId="211"/>
    <cellStyle name="好_中山市2013年政府投资项目计划申报汇总表-翠亨新区开发办_2016国资经营预算收支草案1 2" xfId="212"/>
    <cellStyle name="好_中山市2013年政府投资项目计划申报汇总表-翠亨新区开发办_2016国资经营预算收支草案1 2_2016年预算（模板）政府稿" xfId="213"/>
    <cellStyle name="好_中山市2013年政府投资项目计划申报汇总表-翠亨新区开发办_2016国资经营预算收支草案1 2_2017年区汇总 (2)" xfId="214"/>
    <cellStyle name="好_中山市2013年政府投资项目计划申报汇总表-翠亨新区开发办_2016国资经营预算收支草案1 2_2017年预算模板（12.21）第二稿" xfId="215"/>
    <cellStyle name="好_中山市2013年政府投资项目计划申报汇总表-翠亨新区开发办_2016国资经营预算收支草案1 2_2017年预算模板（12.22）" xfId="216"/>
    <cellStyle name="好_中山市2013年政府投资项目计划申报汇总表-翠亨新区开发办_2016国资经营预算收支草案1 2_基建计划20161227-12：45to预算" xfId="217"/>
    <cellStyle name="好_中山市2013年政府投资项目计划申报汇总表-翠亨新区开发办_2016国资经营预算收支草案1 2_基建计划20161227to预算" xfId="218"/>
    <cellStyle name="千位分隔 11" xfId="219"/>
    <cellStyle name="千位分隔 12" xfId="220"/>
    <cellStyle name="千位分隔 13" xfId="221"/>
    <cellStyle name="千位分隔 14" xfId="222"/>
    <cellStyle name="千位分隔 15" xfId="223"/>
    <cellStyle name="千位分隔 16" xfId="224"/>
    <cellStyle name="千位分隔 17" xfId="225"/>
    <cellStyle name="千位分隔 2" xfId="226"/>
    <cellStyle name="千位分隔 2 2" xfId="227"/>
    <cellStyle name="千位分隔 3" xfId="228"/>
    <cellStyle name="千位分隔 4" xfId="229"/>
    <cellStyle name="千位分隔 4 2" xfId="230"/>
    <cellStyle name="千位分隔 5" xfId="231"/>
    <cellStyle name="千位分隔 5 2" xfId="232"/>
    <cellStyle name="千位分隔 6" xfId="233"/>
    <cellStyle name="千位分隔 7" xfId="234"/>
    <cellStyle name="千位分隔 7 2" xfId="235"/>
    <cellStyle name="千位分隔 8" xfId="236"/>
    <cellStyle name="千位分隔 8 2" xfId="237"/>
    <cellStyle name="千位分隔 9" xfId="238"/>
    <cellStyle name="千位分隔 9 2" xfId="239"/>
    <cellStyle name="样式 1" xfId="240"/>
    <cellStyle name="着色 3" xfId="241"/>
    <cellStyle name="着色 4" xfId="242"/>
    <cellStyle name="着色 6" xfId="2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55.1.230\&#39044;&#31639;&#31185;&#20849;&#20139;&#25991;&#20214;\2016-2018&#24180;&#39044;&#31639;&#32534;&#21046;&#30456;&#20851;&#26448;&#26009;\2018&#24180;\2018&#24180;&#39044;&#31639;&#21360;&#21047;&#26684;&#24335;\&#20013;&#23665;&#24066;&#21508;&#21306;2018&#24180;&#39044;&#31639;&#33609;&#266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dw\AppData\Local\Microsoft\Windows\Temporary%20Internet%20Files\OLK5EAD\2018&#24180;&#21508;&#21306;&#36130;&#25919;&#39044;&#31639;&#25910;&#25903;&#33609;&#26696;1223&#65288;&#19987;&#25143;&#25991;&#23383;&#29256;&#65289;.et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1326;\2014&#24180;&#36215;\&#39044;&#31639;\&#24180;&#24230;&#39044;&#31639;\2016&#24180;\&#39044;&#31639;&#31185;\&#22522;&#26412;&#25903;&#20986;&#32463;&#27982;&#20998;&#31867;&#39044;&#31639;&#36164;&#26009;\&#39044;&#31639;&#31185;2010.3.22\&#20915;&#31639;&#36164;&#26009;\2014\2014&#20915;&#31639;&#25253;&#21578;&#21450;&#25253;&#34920;\2014&#20915;&#31639;&#26684;&#24335;2015.5.15\&#65288;&#27719;&#24635;&#32456;&#31295;&#65289;2014&#20915;&#31639;&#34920;&#26684;&#24335;5.2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55.1.230\&#39044;&#31639;&#31185;&#20849;&#20139;&#25991;&#20214;\&#21326;\2014&#24180;&#36215;\&#39044;&#31639;\&#24180;&#24230;&#39044;&#31639;\2016&#24180;\&#39044;&#31639;&#31185;\&#22522;&#26412;&#25903;&#20986;&#32463;&#27982;&#20998;&#31867;&#39044;&#31639;&#36164;&#26009;\&#39044;&#31639;&#31185;2010.3.22\&#20915;&#31639;&#36164;&#26009;\2014\2014&#20915;&#31639;&#25253;&#21578;&#21450;&#25253;&#34920;\2014&#20915;&#31639;&#26684;&#24335;2015.5.15\&#65288;&#27719;&#24635;&#32456;&#31295;&#65289;2014&#20915;&#31639;&#34920;&#26684;&#24335;5.2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21&#24180;&#19996;&#20964;&#38215;&#20154;&#27665;&#25919;&#24220;&#20915;&#31639;&#20844;&#24320;&#65288;&#26410;&#23436;&#25104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5968;&#25454;&#26469;&#28304;\&#65288;&#19981;&#21547;&#24180;&#32467;&#65289;2022&#24180;&#19968;&#33324;&#20844;&#20849;&#39044;&#31639;&#25191;&#34892;&#24773;&#20917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区收入汇总"/>
      <sheetName val="区支出汇总"/>
      <sheetName val="中山市区2017年预算调整草案"/>
      <sheetName val="政府经济分类表"/>
      <sheetName val="基本支出明细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区收入汇总"/>
      <sheetName val="42石岐区收入"/>
      <sheetName val="43东区收入 "/>
      <sheetName val="44西区收入"/>
      <sheetName val="45南区收入 "/>
      <sheetName val="46五桂山收入"/>
      <sheetName val="47区支出汇总"/>
      <sheetName val="48石岐区支出"/>
      <sheetName val="49东区支出 "/>
      <sheetName val="50西区支出 "/>
      <sheetName val="51南区支出 "/>
      <sheetName val="52五桂山支出"/>
      <sheetName val="53石岐区基本支出明细（按经济类）"/>
      <sheetName val="54东区基本支出明细（按经济类）"/>
      <sheetName val="55西区基本支出明细（按经济类）"/>
      <sheetName val="56南区基本支出明细（按经济类）"/>
      <sheetName val="57五桂山支出明细（按经济类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 "/>
      <sheetName val="#REF"/>
      <sheetName val="痸莃&quot;"/>
      <sheetName val=""/>
      <sheetName val="ú_xls_封面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全市公共"/>
      <sheetName val="市本级公共"/>
      <sheetName val="火炬区公共"/>
      <sheetName val="一般公共预算支出明细 "/>
      <sheetName val="三公经费"/>
      <sheetName val="全市基金"/>
      <sheetName val="市本级基金"/>
      <sheetName val="火炬区基金"/>
      <sheetName val="国资经营（全市）"/>
      <sheetName val="国资经营（市本级）"/>
      <sheetName val="国资经营（火炬区）"/>
      <sheetName val="社保基金预算"/>
      <sheetName val="汇总"/>
      <sheetName val="石岐"/>
      <sheetName val="东区"/>
      <sheetName val="西区"/>
      <sheetName val="南区"/>
      <sheetName val="五桂山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全市公共"/>
      <sheetName val="市本级公共"/>
      <sheetName val="火炬区公共"/>
      <sheetName val="一般公共预算支出明细 "/>
      <sheetName val="三公经费"/>
      <sheetName val="全市基金"/>
      <sheetName val="市本级基金"/>
      <sheetName val="火炬区基金"/>
      <sheetName val="国资经营（全市）"/>
      <sheetName val="国资经营（市本级）"/>
      <sheetName val="国资经营（火炬区）"/>
      <sheetName val="社保基金预算"/>
      <sheetName val="汇总"/>
      <sheetName val="石岐"/>
      <sheetName val="东区"/>
      <sheetName val="西区"/>
      <sheetName val="南区"/>
      <sheetName val="五桂山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、一般公共预算收入"/>
      <sheetName val="2、一般公共预算支出"/>
      <sheetName val="3、1一般公共预算支出表（按功能分类项级科目）"/>
      <sheetName val="4、一般公共预算支出表（按政府预算经济分类款级科目）"/>
      <sheetName val="5、一般公共预算“三公”经费表"/>
      <sheetName val="6、政府性基金收入"/>
      <sheetName val="7、政府性基金支出"/>
      <sheetName val="7、政府性基金支出1"/>
      <sheetName val="8、政府债券转贷及还本情况表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D7">
            <v>201</v>
          </cell>
          <cell r="E7">
            <v>11147.36</v>
          </cell>
        </row>
        <row r="8">
          <cell r="D8">
            <v>20101</v>
          </cell>
          <cell r="E8">
            <v>22.42</v>
          </cell>
        </row>
        <row r="9">
          <cell r="D9">
            <v>2010101</v>
          </cell>
          <cell r="E9">
            <v>16.21</v>
          </cell>
        </row>
        <row r="10">
          <cell r="D10">
            <v>2010104</v>
          </cell>
          <cell r="E10">
            <v>1.05</v>
          </cell>
        </row>
        <row r="11">
          <cell r="D11">
            <v>2010108</v>
          </cell>
          <cell r="E11">
            <v>2.39</v>
          </cell>
        </row>
        <row r="12">
          <cell r="D12">
            <v>2010199</v>
          </cell>
          <cell r="E12">
            <v>2.76</v>
          </cell>
        </row>
        <row r="13">
          <cell r="D13">
            <v>20103</v>
          </cell>
          <cell r="E13">
            <v>6347.49</v>
          </cell>
        </row>
        <row r="14">
          <cell r="D14">
            <v>2010301</v>
          </cell>
          <cell r="E14">
            <v>4969.49</v>
          </cell>
        </row>
        <row r="15">
          <cell r="D15">
            <v>2010308</v>
          </cell>
          <cell r="E15">
            <v>59.93</v>
          </cell>
        </row>
        <row r="16">
          <cell r="D16">
            <v>2010399</v>
          </cell>
          <cell r="E16">
            <v>1318.07</v>
          </cell>
        </row>
        <row r="17">
          <cell r="D17">
            <v>20104</v>
          </cell>
          <cell r="E17">
            <v>89.29</v>
          </cell>
        </row>
        <row r="18">
          <cell r="D18">
            <v>2010401</v>
          </cell>
          <cell r="E18">
            <v>81.13</v>
          </cell>
        </row>
        <row r="19">
          <cell r="D19">
            <v>2010408</v>
          </cell>
          <cell r="E19">
            <v>0.4</v>
          </cell>
        </row>
        <row r="20">
          <cell r="D20">
            <v>2010499</v>
          </cell>
          <cell r="E20">
            <v>7.76</v>
          </cell>
        </row>
        <row r="21">
          <cell r="D21">
            <v>20105</v>
          </cell>
          <cell r="E21">
            <v>62.67</v>
          </cell>
        </row>
        <row r="22">
          <cell r="D22">
            <v>2010505</v>
          </cell>
          <cell r="E22">
            <v>1.07</v>
          </cell>
        </row>
        <row r="23">
          <cell r="D23">
            <v>2010508</v>
          </cell>
          <cell r="E23">
            <v>1.72</v>
          </cell>
        </row>
        <row r="24">
          <cell r="D24">
            <v>2010599</v>
          </cell>
          <cell r="E24">
            <v>59.88</v>
          </cell>
        </row>
        <row r="25">
          <cell r="D25">
            <v>20106</v>
          </cell>
          <cell r="E25">
            <v>386.23</v>
          </cell>
        </row>
        <row r="26">
          <cell r="D26">
            <v>2010601</v>
          </cell>
          <cell r="E26">
            <v>233.69</v>
          </cell>
        </row>
        <row r="27">
          <cell r="D27">
            <v>2010602</v>
          </cell>
          <cell r="E27">
            <v>3.92</v>
          </cell>
        </row>
        <row r="28">
          <cell r="D28">
            <v>2010699</v>
          </cell>
          <cell r="E28">
            <v>148.61</v>
          </cell>
        </row>
        <row r="29">
          <cell r="D29">
            <v>20107</v>
          </cell>
          <cell r="E29">
            <v>33.2</v>
          </cell>
        </row>
        <row r="30">
          <cell r="D30">
            <v>2010799</v>
          </cell>
          <cell r="E30">
            <v>33.2</v>
          </cell>
        </row>
        <row r="31">
          <cell r="D31">
            <v>20111</v>
          </cell>
          <cell r="E31">
            <v>64.5</v>
          </cell>
        </row>
        <row r="32">
          <cell r="D32">
            <v>2011101</v>
          </cell>
          <cell r="E32">
            <v>25.68</v>
          </cell>
        </row>
        <row r="33">
          <cell r="D33">
            <v>2011102</v>
          </cell>
          <cell r="E33">
            <v>3.62</v>
          </cell>
        </row>
        <row r="34">
          <cell r="D34">
            <v>2011104</v>
          </cell>
          <cell r="E34">
            <v>4.23</v>
          </cell>
        </row>
        <row r="35">
          <cell r="D35">
            <v>2011199</v>
          </cell>
          <cell r="E35">
            <v>30.96</v>
          </cell>
        </row>
        <row r="36">
          <cell r="D36">
            <v>20113</v>
          </cell>
          <cell r="E36">
            <v>2.94</v>
          </cell>
        </row>
        <row r="37">
          <cell r="D37">
            <v>2011308</v>
          </cell>
          <cell r="E37">
            <v>2.94</v>
          </cell>
        </row>
        <row r="38">
          <cell r="D38">
            <v>20114</v>
          </cell>
          <cell r="E38">
            <v>41</v>
          </cell>
        </row>
        <row r="39">
          <cell r="D39">
            <v>2011409</v>
          </cell>
          <cell r="E39">
            <v>1</v>
          </cell>
        </row>
        <row r="40">
          <cell r="D40">
            <v>2011499</v>
          </cell>
          <cell r="E40">
            <v>40</v>
          </cell>
        </row>
        <row r="41">
          <cell r="D41">
            <v>20129</v>
          </cell>
          <cell r="E41">
            <v>106.15</v>
          </cell>
        </row>
        <row r="42">
          <cell r="D42">
            <v>2012901</v>
          </cell>
          <cell r="E42">
            <v>43.87</v>
          </cell>
        </row>
        <row r="43">
          <cell r="D43">
            <v>2012906</v>
          </cell>
          <cell r="E43">
            <v>12.65</v>
          </cell>
        </row>
        <row r="44">
          <cell r="D44">
            <v>2012999</v>
          </cell>
          <cell r="E44">
            <v>49.62</v>
          </cell>
        </row>
        <row r="45">
          <cell r="D45">
            <v>20131</v>
          </cell>
          <cell r="E45">
            <v>372.89</v>
          </cell>
        </row>
        <row r="46">
          <cell r="D46">
            <v>2013101</v>
          </cell>
          <cell r="E46">
            <v>356.17</v>
          </cell>
        </row>
        <row r="47">
          <cell r="D47">
            <v>2013199</v>
          </cell>
          <cell r="E47">
            <v>16.72</v>
          </cell>
        </row>
        <row r="48">
          <cell r="D48">
            <v>20132</v>
          </cell>
          <cell r="E48">
            <v>1777.3</v>
          </cell>
        </row>
        <row r="49">
          <cell r="D49">
            <v>2013201</v>
          </cell>
          <cell r="E49">
            <v>243.86</v>
          </cell>
        </row>
        <row r="50">
          <cell r="D50">
            <v>2013250</v>
          </cell>
          <cell r="E50">
            <v>203</v>
          </cell>
        </row>
        <row r="51">
          <cell r="D51">
            <v>2013299</v>
          </cell>
          <cell r="E51">
            <v>1330.43</v>
          </cell>
        </row>
        <row r="52">
          <cell r="D52">
            <v>20134</v>
          </cell>
          <cell r="E52">
            <v>5.52</v>
          </cell>
        </row>
        <row r="53">
          <cell r="D53">
            <v>2013499</v>
          </cell>
          <cell r="E53">
            <v>5.52</v>
          </cell>
        </row>
        <row r="54">
          <cell r="D54">
            <v>20137</v>
          </cell>
          <cell r="E54">
            <v>1239.63</v>
          </cell>
        </row>
        <row r="55">
          <cell r="D55">
            <v>2013750</v>
          </cell>
          <cell r="E55">
            <v>1189.49</v>
          </cell>
        </row>
        <row r="56">
          <cell r="D56">
            <v>2013799</v>
          </cell>
          <cell r="E56">
            <v>50.14</v>
          </cell>
        </row>
        <row r="57">
          <cell r="D57">
            <v>20138</v>
          </cell>
          <cell r="E57">
            <v>589.74</v>
          </cell>
        </row>
        <row r="58">
          <cell r="D58">
            <v>2013801</v>
          </cell>
          <cell r="E58">
            <v>453.99</v>
          </cell>
        </row>
        <row r="59">
          <cell r="D59">
            <v>2013812</v>
          </cell>
          <cell r="E59">
            <v>3.22</v>
          </cell>
        </row>
        <row r="60">
          <cell r="D60">
            <v>2013899</v>
          </cell>
          <cell r="E60">
            <v>132.53</v>
          </cell>
        </row>
        <row r="61">
          <cell r="D61">
            <v>20199</v>
          </cell>
          <cell r="E61">
            <v>6.3</v>
          </cell>
        </row>
        <row r="62">
          <cell r="D62">
            <v>2019999</v>
          </cell>
          <cell r="E62">
            <v>6.3</v>
          </cell>
        </row>
        <row r="63">
          <cell r="D63">
            <v>204</v>
          </cell>
          <cell r="E63">
            <v>10060.97</v>
          </cell>
        </row>
        <row r="64">
          <cell r="D64">
            <v>20402</v>
          </cell>
          <cell r="E64">
            <v>9672.39</v>
          </cell>
        </row>
        <row r="65">
          <cell r="D65">
            <v>2040201</v>
          </cell>
          <cell r="E65">
            <v>8729.01</v>
          </cell>
        </row>
        <row r="66">
          <cell r="D66">
            <v>2040219</v>
          </cell>
          <cell r="E66">
            <v>63.3</v>
          </cell>
        </row>
        <row r="67">
          <cell r="D67">
            <v>2040220</v>
          </cell>
          <cell r="E67">
            <v>84.13</v>
          </cell>
        </row>
        <row r="68">
          <cell r="D68">
            <v>2040299</v>
          </cell>
          <cell r="E68">
            <v>795.93</v>
          </cell>
        </row>
        <row r="69">
          <cell r="D69">
            <v>20406</v>
          </cell>
          <cell r="E69">
            <v>195.91</v>
          </cell>
        </row>
        <row r="70">
          <cell r="D70">
            <v>2040601</v>
          </cell>
          <cell r="E70">
            <v>144.7</v>
          </cell>
        </row>
        <row r="71">
          <cell r="D71">
            <v>2040605</v>
          </cell>
          <cell r="E71">
            <v>0.02</v>
          </cell>
        </row>
        <row r="72">
          <cell r="D72">
            <v>2040610</v>
          </cell>
          <cell r="E72">
            <v>21.13</v>
          </cell>
        </row>
        <row r="73">
          <cell r="D73">
            <v>2040699</v>
          </cell>
          <cell r="E73">
            <v>30.05</v>
          </cell>
        </row>
        <row r="74">
          <cell r="D74">
            <v>20408</v>
          </cell>
          <cell r="E74">
            <v>62.94</v>
          </cell>
        </row>
        <row r="75">
          <cell r="D75">
            <v>2040805</v>
          </cell>
          <cell r="E75">
            <v>62.94</v>
          </cell>
        </row>
        <row r="76">
          <cell r="D76">
            <v>20499</v>
          </cell>
          <cell r="E76">
            <v>129.73</v>
          </cell>
        </row>
        <row r="77">
          <cell r="D77">
            <v>2049999</v>
          </cell>
          <cell r="E77">
            <v>129.73</v>
          </cell>
        </row>
        <row r="78">
          <cell r="D78">
            <v>205</v>
          </cell>
          <cell r="E78">
            <v>29616.56</v>
          </cell>
        </row>
        <row r="79">
          <cell r="D79">
            <v>20501</v>
          </cell>
          <cell r="E79">
            <v>530.19</v>
          </cell>
        </row>
        <row r="80">
          <cell r="D80">
            <v>2050101</v>
          </cell>
          <cell r="E80">
            <v>349.2</v>
          </cell>
        </row>
        <row r="81">
          <cell r="D81">
            <v>2050199</v>
          </cell>
          <cell r="E81">
            <v>180.99</v>
          </cell>
        </row>
        <row r="82">
          <cell r="D82">
            <v>20502</v>
          </cell>
          <cell r="E82">
            <v>29086.36</v>
          </cell>
        </row>
        <row r="83">
          <cell r="D83">
            <v>2050201</v>
          </cell>
          <cell r="E83">
            <v>1229.21</v>
          </cell>
        </row>
        <row r="84">
          <cell r="D84">
            <v>2050202</v>
          </cell>
          <cell r="E84">
            <v>18109.63</v>
          </cell>
        </row>
        <row r="85">
          <cell r="D85">
            <v>2050203</v>
          </cell>
          <cell r="E85">
            <v>9690.51</v>
          </cell>
        </row>
        <row r="86">
          <cell r="D86">
            <v>2050299</v>
          </cell>
          <cell r="E86">
            <v>57</v>
          </cell>
        </row>
        <row r="87">
          <cell r="D87">
            <v>206</v>
          </cell>
          <cell r="E87">
            <v>3035.83</v>
          </cell>
        </row>
        <row r="88">
          <cell r="D88">
            <v>20601</v>
          </cell>
          <cell r="E88">
            <v>3035.83</v>
          </cell>
        </row>
        <row r="89">
          <cell r="D89">
            <v>2060101</v>
          </cell>
          <cell r="E89">
            <v>3025.44</v>
          </cell>
        </row>
        <row r="90">
          <cell r="D90">
            <v>2060199</v>
          </cell>
          <cell r="E90">
            <v>10.38</v>
          </cell>
        </row>
        <row r="91">
          <cell r="D91">
            <v>207</v>
          </cell>
          <cell r="E91">
            <v>1179.5</v>
          </cell>
        </row>
        <row r="92">
          <cell r="D92">
            <v>20701</v>
          </cell>
          <cell r="E92">
            <v>1065.33</v>
          </cell>
        </row>
        <row r="93">
          <cell r="D93">
            <v>2070101</v>
          </cell>
          <cell r="E93">
            <v>616.59</v>
          </cell>
        </row>
        <row r="94">
          <cell r="D94">
            <v>2070104</v>
          </cell>
          <cell r="E94">
            <v>0.31</v>
          </cell>
        </row>
        <row r="95">
          <cell r="D95">
            <v>2070107</v>
          </cell>
          <cell r="E95">
            <v>6.9</v>
          </cell>
        </row>
        <row r="96">
          <cell r="D96">
            <v>2070108</v>
          </cell>
          <cell r="E96">
            <v>86.17</v>
          </cell>
        </row>
        <row r="97">
          <cell r="D97">
            <v>2070109</v>
          </cell>
          <cell r="E97">
            <v>329.44</v>
          </cell>
        </row>
        <row r="98">
          <cell r="D98">
            <v>2070111</v>
          </cell>
          <cell r="E98">
            <v>4</v>
          </cell>
        </row>
        <row r="99">
          <cell r="D99">
            <v>2070199</v>
          </cell>
          <cell r="E99">
            <v>21.91</v>
          </cell>
        </row>
        <row r="100">
          <cell r="D100">
            <v>20702</v>
          </cell>
          <cell r="E100">
            <v>2</v>
          </cell>
        </row>
        <row r="101">
          <cell r="D101">
            <v>2070204</v>
          </cell>
          <cell r="E101">
            <v>2</v>
          </cell>
        </row>
        <row r="102">
          <cell r="D102">
            <v>20703</v>
          </cell>
          <cell r="E102">
            <v>38.71</v>
          </cell>
        </row>
        <row r="103">
          <cell r="D103">
            <v>2070301</v>
          </cell>
          <cell r="E103">
            <v>38.66</v>
          </cell>
        </row>
        <row r="104">
          <cell r="D104">
            <v>2070399</v>
          </cell>
          <cell r="E104">
            <v>0.04</v>
          </cell>
        </row>
        <row r="105">
          <cell r="D105">
            <v>20799</v>
          </cell>
          <cell r="E105">
            <v>73.45</v>
          </cell>
        </row>
        <row r="106">
          <cell r="D106">
            <v>2079999</v>
          </cell>
          <cell r="E106">
            <v>73.45</v>
          </cell>
        </row>
        <row r="107">
          <cell r="D107">
            <v>208</v>
          </cell>
          <cell r="E107">
            <v>6646.78</v>
          </cell>
        </row>
        <row r="108">
          <cell r="D108">
            <v>20801</v>
          </cell>
          <cell r="E108">
            <v>512.41</v>
          </cell>
        </row>
        <row r="109">
          <cell r="D109">
            <v>2080101</v>
          </cell>
          <cell r="E109">
            <v>405.81</v>
          </cell>
        </row>
        <row r="110">
          <cell r="D110">
            <v>2080199</v>
          </cell>
          <cell r="E110">
            <v>106.59</v>
          </cell>
        </row>
        <row r="111">
          <cell r="D111">
            <v>20802</v>
          </cell>
          <cell r="E111">
            <v>447.14</v>
          </cell>
        </row>
        <row r="112">
          <cell r="D112">
            <v>2080201</v>
          </cell>
          <cell r="E112">
            <v>347.18</v>
          </cell>
        </row>
        <row r="113">
          <cell r="D113">
            <v>2080206</v>
          </cell>
          <cell r="E113">
            <v>32.02</v>
          </cell>
        </row>
        <row r="114">
          <cell r="D114">
            <v>2080208</v>
          </cell>
          <cell r="E114">
            <v>16.89</v>
          </cell>
        </row>
        <row r="115">
          <cell r="D115">
            <v>2080299</v>
          </cell>
          <cell r="E115">
            <v>51.04</v>
          </cell>
        </row>
        <row r="116">
          <cell r="D116">
            <v>20805</v>
          </cell>
          <cell r="E116">
            <v>2798.89</v>
          </cell>
        </row>
        <row r="117">
          <cell r="D117">
            <v>2080501</v>
          </cell>
          <cell r="E117">
            <v>606.15</v>
          </cell>
        </row>
        <row r="118">
          <cell r="D118">
            <v>2080502</v>
          </cell>
          <cell r="E118">
            <v>2192.73</v>
          </cell>
        </row>
        <row r="119">
          <cell r="D119">
            <v>20807</v>
          </cell>
          <cell r="E119">
            <v>222.18</v>
          </cell>
        </row>
        <row r="120">
          <cell r="D120">
            <v>2080701</v>
          </cell>
          <cell r="E120">
            <v>109.18</v>
          </cell>
        </row>
        <row r="121">
          <cell r="D121">
            <v>2080799</v>
          </cell>
          <cell r="E121">
            <v>113</v>
          </cell>
        </row>
        <row r="122">
          <cell r="D122">
            <v>20808</v>
          </cell>
          <cell r="E122">
            <v>1183.09</v>
          </cell>
        </row>
        <row r="123">
          <cell r="D123">
            <v>2080801</v>
          </cell>
          <cell r="E123">
            <v>0.05</v>
          </cell>
        </row>
        <row r="124">
          <cell r="D124">
            <v>2080802</v>
          </cell>
          <cell r="E124">
            <v>557.4</v>
          </cell>
        </row>
        <row r="125">
          <cell r="D125">
            <v>2080803</v>
          </cell>
          <cell r="E125">
            <v>20.27</v>
          </cell>
        </row>
        <row r="126">
          <cell r="D126">
            <v>2080805</v>
          </cell>
          <cell r="E126">
            <v>60</v>
          </cell>
        </row>
        <row r="127">
          <cell r="D127">
            <v>2080899</v>
          </cell>
          <cell r="E127">
            <v>545.35</v>
          </cell>
        </row>
        <row r="128">
          <cell r="D128">
            <v>20809</v>
          </cell>
          <cell r="E128">
            <v>283.67</v>
          </cell>
        </row>
        <row r="129">
          <cell r="D129">
            <v>2080901</v>
          </cell>
          <cell r="E129">
            <v>283.67</v>
          </cell>
        </row>
        <row r="130">
          <cell r="D130">
            <v>20810</v>
          </cell>
          <cell r="E130">
            <v>194.79</v>
          </cell>
        </row>
        <row r="131">
          <cell r="D131">
            <v>2081001</v>
          </cell>
          <cell r="E131">
            <v>5.9</v>
          </cell>
        </row>
        <row r="132">
          <cell r="D132">
            <v>2081002</v>
          </cell>
          <cell r="E132">
            <v>183.08</v>
          </cell>
        </row>
        <row r="133">
          <cell r="D133">
            <v>2081006</v>
          </cell>
          <cell r="E133">
            <v>5.8</v>
          </cell>
        </row>
        <row r="134">
          <cell r="D134">
            <v>20811</v>
          </cell>
          <cell r="E134">
            <v>0.18</v>
          </cell>
        </row>
        <row r="135">
          <cell r="D135">
            <v>2081199</v>
          </cell>
          <cell r="E135">
            <v>0.18</v>
          </cell>
        </row>
        <row r="136">
          <cell r="D136">
            <v>20816</v>
          </cell>
          <cell r="E136">
            <v>1.01</v>
          </cell>
        </row>
        <row r="137">
          <cell r="D137">
            <v>2081699</v>
          </cell>
          <cell r="E137">
            <v>1.01</v>
          </cell>
        </row>
        <row r="138">
          <cell r="D138">
            <v>20819</v>
          </cell>
          <cell r="E138">
            <v>225.77</v>
          </cell>
        </row>
        <row r="139">
          <cell r="D139">
            <v>2081901</v>
          </cell>
          <cell r="E139">
            <v>60.71</v>
          </cell>
        </row>
        <row r="140">
          <cell r="D140">
            <v>2081902</v>
          </cell>
          <cell r="E140">
            <v>165.06</v>
          </cell>
        </row>
        <row r="141">
          <cell r="D141">
            <v>20820</v>
          </cell>
          <cell r="E141">
            <v>355.29</v>
          </cell>
        </row>
        <row r="142">
          <cell r="D142">
            <v>2082001</v>
          </cell>
          <cell r="E142">
            <v>355.29</v>
          </cell>
        </row>
        <row r="143">
          <cell r="D143">
            <v>20821</v>
          </cell>
          <cell r="E143">
            <v>43.53</v>
          </cell>
        </row>
        <row r="144">
          <cell r="D144">
            <v>2082102</v>
          </cell>
          <cell r="E144">
            <v>43.53</v>
          </cell>
        </row>
        <row r="145">
          <cell r="D145">
            <v>20828</v>
          </cell>
          <cell r="E145">
            <v>139.81</v>
          </cell>
        </row>
        <row r="146">
          <cell r="D146">
            <v>2082804</v>
          </cell>
          <cell r="E146">
            <v>11.28</v>
          </cell>
        </row>
        <row r="147">
          <cell r="D147">
            <v>2082850</v>
          </cell>
          <cell r="E147">
            <v>113.19</v>
          </cell>
        </row>
        <row r="148">
          <cell r="D148">
            <v>2082899</v>
          </cell>
          <cell r="E148">
            <v>15.33</v>
          </cell>
        </row>
        <row r="149">
          <cell r="D149">
            <v>20899</v>
          </cell>
          <cell r="E149">
            <v>238.97</v>
          </cell>
        </row>
        <row r="150">
          <cell r="D150">
            <v>2089999</v>
          </cell>
          <cell r="E150">
            <v>238.97</v>
          </cell>
        </row>
        <row r="151">
          <cell r="D151">
            <v>210</v>
          </cell>
          <cell r="E151">
            <v>5581.64</v>
          </cell>
        </row>
        <row r="152">
          <cell r="D152">
            <v>21001</v>
          </cell>
          <cell r="E152">
            <v>146.87</v>
          </cell>
        </row>
        <row r="153">
          <cell r="D153">
            <v>2100101</v>
          </cell>
          <cell r="E153">
            <v>125.85</v>
          </cell>
        </row>
        <row r="154">
          <cell r="D154">
            <v>2100199</v>
          </cell>
          <cell r="E154">
            <v>21.01</v>
          </cell>
        </row>
        <row r="155">
          <cell r="D155">
            <v>21002</v>
          </cell>
          <cell r="E155">
            <v>34.56</v>
          </cell>
        </row>
        <row r="156">
          <cell r="D156">
            <v>2100201</v>
          </cell>
          <cell r="E156">
            <v>2</v>
          </cell>
        </row>
        <row r="157">
          <cell r="D157">
            <v>2100202</v>
          </cell>
          <cell r="E157">
            <v>5</v>
          </cell>
        </row>
        <row r="158">
          <cell r="D158">
            <v>2100299</v>
          </cell>
          <cell r="E158">
            <v>27.56</v>
          </cell>
        </row>
        <row r="159">
          <cell r="D159">
            <v>21003</v>
          </cell>
          <cell r="E159">
            <v>1407.62</v>
          </cell>
        </row>
        <row r="160">
          <cell r="D160">
            <v>2100301</v>
          </cell>
          <cell r="E160">
            <v>17.97</v>
          </cell>
        </row>
        <row r="161">
          <cell r="D161">
            <v>2100399</v>
          </cell>
          <cell r="E161">
            <v>1389.65</v>
          </cell>
        </row>
        <row r="162">
          <cell r="D162">
            <v>21004</v>
          </cell>
          <cell r="E162">
            <v>3561.07</v>
          </cell>
        </row>
        <row r="163">
          <cell r="D163">
            <v>2100408</v>
          </cell>
          <cell r="E163">
            <v>1219.27</v>
          </cell>
        </row>
        <row r="164">
          <cell r="D164">
            <v>2100409</v>
          </cell>
          <cell r="E164">
            <v>40.29</v>
          </cell>
        </row>
        <row r="165">
          <cell r="D165">
            <v>2100410</v>
          </cell>
          <cell r="E165">
            <v>2299.24</v>
          </cell>
        </row>
        <row r="166">
          <cell r="D166">
            <v>2100499</v>
          </cell>
          <cell r="E166">
            <v>2.26</v>
          </cell>
        </row>
        <row r="167">
          <cell r="D167">
            <v>21007</v>
          </cell>
          <cell r="E167">
            <v>339.41</v>
          </cell>
        </row>
        <row r="168">
          <cell r="D168">
            <v>2100717</v>
          </cell>
          <cell r="E168">
            <v>200.99</v>
          </cell>
        </row>
        <row r="169">
          <cell r="D169">
            <v>2100799</v>
          </cell>
          <cell r="E169">
            <v>138.42</v>
          </cell>
        </row>
        <row r="170">
          <cell r="D170">
            <v>21011</v>
          </cell>
          <cell r="E170">
            <v>4.25</v>
          </cell>
        </row>
        <row r="171">
          <cell r="D171">
            <v>2101103</v>
          </cell>
          <cell r="E171">
            <v>4.25</v>
          </cell>
        </row>
        <row r="172">
          <cell r="D172">
            <v>21012</v>
          </cell>
          <cell r="E172">
            <v>75.39</v>
          </cell>
        </row>
        <row r="173">
          <cell r="D173">
            <v>2101299</v>
          </cell>
          <cell r="E173">
            <v>75.39</v>
          </cell>
        </row>
        <row r="174">
          <cell r="D174">
            <v>21013</v>
          </cell>
          <cell r="E174">
            <v>8.76</v>
          </cell>
        </row>
        <row r="175">
          <cell r="D175">
            <v>2101302</v>
          </cell>
          <cell r="E175">
            <v>8.76</v>
          </cell>
        </row>
        <row r="176">
          <cell r="D176">
            <v>21014</v>
          </cell>
          <cell r="E176">
            <v>3.4</v>
          </cell>
        </row>
        <row r="177">
          <cell r="D177">
            <v>2101401</v>
          </cell>
          <cell r="E177">
            <v>3.4</v>
          </cell>
        </row>
        <row r="178">
          <cell r="D178">
            <v>21016</v>
          </cell>
          <cell r="E178">
            <v>0.27</v>
          </cell>
        </row>
        <row r="179">
          <cell r="D179">
            <v>2101601</v>
          </cell>
          <cell r="E179">
            <v>0.27</v>
          </cell>
        </row>
        <row r="180">
          <cell r="D180">
            <v>211</v>
          </cell>
          <cell r="E180">
            <v>586.04</v>
          </cell>
        </row>
        <row r="181">
          <cell r="D181">
            <v>21101</v>
          </cell>
          <cell r="E181">
            <v>184.95</v>
          </cell>
        </row>
        <row r="182">
          <cell r="D182">
            <v>2110101</v>
          </cell>
          <cell r="E182">
            <v>124.42</v>
          </cell>
        </row>
        <row r="183">
          <cell r="D183">
            <v>2110199</v>
          </cell>
          <cell r="E183">
            <v>60.52</v>
          </cell>
        </row>
        <row r="184">
          <cell r="D184">
            <v>21104</v>
          </cell>
          <cell r="E184">
            <v>401.09</v>
          </cell>
        </row>
        <row r="185">
          <cell r="D185">
            <v>2110401</v>
          </cell>
          <cell r="E185">
            <v>261.41</v>
          </cell>
        </row>
        <row r="186">
          <cell r="D186">
            <v>2110499</v>
          </cell>
          <cell r="E186">
            <v>139.67</v>
          </cell>
        </row>
        <row r="187">
          <cell r="D187">
            <v>212</v>
          </cell>
          <cell r="E187">
            <v>5238.55</v>
          </cell>
        </row>
        <row r="188">
          <cell r="D188">
            <v>21201</v>
          </cell>
          <cell r="E188">
            <v>1070.44</v>
          </cell>
        </row>
        <row r="189">
          <cell r="D189">
            <v>2120101</v>
          </cell>
          <cell r="E189">
            <v>567.2</v>
          </cell>
        </row>
        <row r="190">
          <cell r="D190">
            <v>2120104</v>
          </cell>
          <cell r="E190">
            <v>502.51</v>
          </cell>
        </row>
        <row r="191">
          <cell r="D191">
            <v>2120199</v>
          </cell>
          <cell r="E191">
            <v>0.72</v>
          </cell>
        </row>
        <row r="192">
          <cell r="D192">
            <v>21202</v>
          </cell>
          <cell r="E192">
            <v>61.92</v>
          </cell>
        </row>
        <row r="193">
          <cell r="D193">
            <v>2120201</v>
          </cell>
          <cell r="E193">
            <v>61.92</v>
          </cell>
        </row>
        <row r="194">
          <cell r="D194">
            <v>21203</v>
          </cell>
          <cell r="E194">
            <v>993.39</v>
          </cell>
        </row>
        <row r="195">
          <cell r="D195">
            <v>2120399</v>
          </cell>
          <cell r="E195">
            <v>993.39</v>
          </cell>
        </row>
        <row r="196">
          <cell r="D196">
            <v>21205</v>
          </cell>
          <cell r="E196">
            <v>2421.77</v>
          </cell>
        </row>
        <row r="197">
          <cell r="D197">
            <v>2120501</v>
          </cell>
          <cell r="E197">
            <v>2421.77</v>
          </cell>
        </row>
        <row r="198">
          <cell r="D198">
            <v>21206</v>
          </cell>
          <cell r="E198">
            <v>5</v>
          </cell>
        </row>
        <row r="199">
          <cell r="D199">
            <v>2120601</v>
          </cell>
          <cell r="E199">
            <v>5</v>
          </cell>
        </row>
        <row r="200">
          <cell r="D200">
            <v>21299</v>
          </cell>
          <cell r="E200">
            <v>686.01</v>
          </cell>
        </row>
        <row r="201">
          <cell r="D201">
            <v>2129999</v>
          </cell>
          <cell r="E201">
            <v>686.01</v>
          </cell>
        </row>
        <row r="202">
          <cell r="D202">
            <v>213</v>
          </cell>
          <cell r="E202">
            <v>5739.14</v>
          </cell>
        </row>
        <row r="203">
          <cell r="D203">
            <v>21301</v>
          </cell>
          <cell r="E203">
            <v>4133.95</v>
          </cell>
        </row>
        <row r="204">
          <cell r="D204">
            <v>2130101</v>
          </cell>
          <cell r="E204">
            <v>258.82</v>
          </cell>
        </row>
        <row r="205">
          <cell r="D205">
            <v>2130104</v>
          </cell>
          <cell r="E205">
            <v>534.09</v>
          </cell>
        </row>
        <row r="206">
          <cell r="D206">
            <v>2130108</v>
          </cell>
          <cell r="E206">
            <v>9.36</v>
          </cell>
        </row>
        <row r="207">
          <cell r="D207">
            <v>2130109</v>
          </cell>
          <cell r="E207">
            <v>7.45</v>
          </cell>
        </row>
        <row r="208">
          <cell r="D208">
            <v>2130110</v>
          </cell>
          <cell r="E208">
            <v>2.89</v>
          </cell>
        </row>
        <row r="209">
          <cell r="D209">
            <v>2130112</v>
          </cell>
          <cell r="E209">
            <v>20.38</v>
          </cell>
        </row>
        <row r="210">
          <cell r="D210">
            <v>2130126</v>
          </cell>
          <cell r="E210">
            <v>3013.1</v>
          </cell>
        </row>
        <row r="211">
          <cell r="D211">
            <v>2130135</v>
          </cell>
          <cell r="E211">
            <v>30.53</v>
          </cell>
        </row>
        <row r="212">
          <cell r="D212">
            <v>2130199</v>
          </cell>
          <cell r="E212">
            <v>257.3</v>
          </cell>
        </row>
        <row r="213">
          <cell r="D213">
            <v>21303</v>
          </cell>
          <cell r="E213">
            <v>1466.48</v>
          </cell>
        </row>
        <row r="214">
          <cell r="D214">
            <v>2130301</v>
          </cell>
          <cell r="E214">
            <v>886.22</v>
          </cell>
        </row>
        <row r="215">
          <cell r="D215">
            <v>2130305</v>
          </cell>
          <cell r="E215">
            <v>143.66</v>
          </cell>
        </row>
        <row r="216">
          <cell r="D216">
            <v>2130306</v>
          </cell>
          <cell r="E216">
            <v>112.59</v>
          </cell>
        </row>
        <row r="217">
          <cell r="D217">
            <v>2130399</v>
          </cell>
          <cell r="E217">
            <v>323.99</v>
          </cell>
        </row>
        <row r="218">
          <cell r="D218">
            <v>21305</v>
          </cell>
          <cell r="E218">
            <v>93</v>
          </cell>
        </row>
        <row r="219">
          <cell r="D219">
            <v>2130504</v>
          </cell>
          <cell r="E219">
            <v>82</v>
          </cell>
        </row>
        <row r="220">
          <cell r="D220">
            <v>2130599</v>
          </cell>
          <cell r="E220">
            <v>11</v>
          </cell>
        </row>
        <row r="221">
          <cell r="D221">
            <v>21307</v>
          </cell>
          <cell r="E221">
            <v>25.71</v>
          </cell>
        </row>
        <row r="222">
          <cell r="D222">
            <v>2130701</v>
          </cell>
          <cell r="E222">
            <v>9.23</v>
          </cell>
        </row>
        <row r="223">
          <cell r="D223">
            <v>2130705</v>
          </cell>
          <cell r="E223">
            <v>1.08</v>
          </cell>
        </row>
        <row r="224">
          <cell r="D224">
            <v>2130799</v>
          </cell>
          <cell r="E224">
            <v>15.39</v>
          </cell>
        </row>
        <row r="225">
          <cell r="D225">
            <v>21308</v>
          </cell>
          <cell r="E225">
            <v>19.99</v>
          </cell>
        </row>
        <row r="226">
          <cell r="D226">
            <v>2130803</v>
          </cell>
          <cell r="E226">
            <v>19.99</v>
          </cell>
        </row>
        <row r="227">
          <cell r="D227">
            <v>214</v>
          </cell>
          <cell r="E227">
            <v>237.05</v>
          </cell>
        </row>
        <row r="228">
          <cell r="D228">
            <v>21401</v>
          </cell>
          <cell r="E228">
            <v>80.9</v>
          </cell>
        </row>
        <row r="229">
          <cell r="D229">
            <v>2140106</v>
          </cell>
          <cell r="E229">
            <v>10.16</v>
          </cell>
        </row>
        <row r="230">
          <cell r="D230">
            <v>2140199</v>
          </cell>
          <cell r="E230">
            <v>70.73</v>
          </cell>
        </row>
        <row r="231">
          <cell r="D231">
            <v>21499</v>
          </cell>
          <cell r="E231">
            <v>156.15</v>
          </cell>
        </row>
        <row r="232">
          <cell r="D232">
            <v>2149901</v>
          </cell>
          <cell r="E232">
            <v>156.15</v>
          </cell>
        </row>
        <row r="233">
          <cell r="D233">
            <v>215</v>
          </cell>
          <cell r="E233">
            <v>1.11</v>
          </cell>
        </row>
        <row r="234">
          <cell r="D234">
            <v>21505</v>
          </cell>
          <cell r="E234">
            <v>1.11</v>
          </cell>
        </row>
        <row r="235">
          <cell r="D235">
            <v>2150599</v>
          </cell>
          <cell r="E235">
            <v>1.11</v>
          </cell>
        </row>
        <row r="236">
          <cell r="D236">
            <v>220</v>
          </cell>
          <cell r="E236">
            <v>10.4</v>
          </cell>
        </row>
        <row r="237">
          <cell r="D237">
            <v>22001</v>
          </cell>
          <cell r="E237">
            <v>10.4</v>
          </cell>
        </row>
        <row r="238">
          <cell r="D238">
            <v>2200106</v>
          </cell>
          <cell r="E238">
            <v>10.4</v>
          </cell>
        </row>
        <row r="239">
          <cell r="D239">
            <v>221</v>
          </cell>
          <cell r="E239">
            <v>2.77</v>
          </cell>
        </row>
        <row r="240">
          <cell r="D240">
            <v>22101</v>
          </cell>
          <cell r="E240">
            <v>2</v>
          </cell>
        </row>
        <row r="241">
          <cell r="D241">
            <v>2210105</v>
          </cell>
          <cell r="E241">
            <v>2</v>
          </cell>
        </row>
        <row r="242">
          <cell r="D242">
            <v>22103</v>
          </cell>
          <cell r="E242">
            <v>0.77</v>
          </cell>
        </row>
        <row r="243">
          <cell r="D243">
            <v>2210302</v>
          </cell>
          <cell r="E243">
            <v>0.77</v>
          </cell>
        </row>
        <row r="244">
          <cell r="D244">
            <v>222</v>
          </cell>
          <cell r="E244">
            <v>208.05</v>
          </cell>
        </row>
        <row r="245">
          <cell r="D245">
            <v>22201</v>
          </cell>
          <cell r="E245">
            <v>208.05</v>
          </cell>
        </row>
        <row r="246">
          <cell r="D246">
            <v>2220199</v>
          </cell>
          <cell r="E246">
            <v>208.05</v>
          </cell>
        </row>
        <row r="247">
          <cell r="D247">
            <v>224</v>
          </cell>
          <cell r="E247">
            <v>1051.03</v>
          </cell>
        </row>
        <row r="248">
          <cell r="D248">
            <v>22401</v>
          </cell>
          <cell r="E248">
            <v>208.63</v>
          </cell>
        </row>
        <row r="249">
          <cell r="D249">
            <v>2240101</v>
          </cell>
          <cell r="E249">
            <v>87.01</v>
          </cell>
        </row>
        <row r="250">
          <cell r="D250">
            <v>2240106</v>
          </cell>
          <cell r="E250">
            <v>14.73</v>
          </cell>
        </row>
        <row r="251">
          <cell r="D251">
            <v>2240108</v>
          </cell>
          <cell r="E251">
            <v>101.83</v>
          </cell>
        </row>
        <row r="252">
          <cell r="D252">
            <v>2240109</v>
          </cell>
          <cell r="E252">
            <v>5.05</v>
          </cell>
        </row>
        <row r="253">
          <cell r="D253">
            <v>22402</v>
          </cell>
          <cell r="E253">
            <v>842.4</v>
          </cell>
        </row>
        <row r="254">
          <cell r="D254">
            <v>2240201</v>
          </cell>
          <cell r="E254">
            <v>652.29</v>
          </cell>
        </row>
        <row r="255">
          <cell r="D255">
            <v>2240299</v>
          </cell>
          <cell r="E255">
            <v>190.1</v>
          </cell>
        </row>
        <row r="256">
          <cell r="D256">
            <v>229</v>
          </cell>
          <cell r="E256">
            <v>4.09</v>
          </cell>
        </row>
        <row r="257">
          <cell r="D257">
            <v>22999</v>
          </cell>
          <cell r="E257">
            <v>4.09</v>
          </cell>
        </row>
        <row r="258">
          <cell r="D258">
            <v>2299999</v>
          </cell>
          <cell r="E258">
            <v>4.09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Zeros="0" tabSelected="1" view="pageBreakPreview" zoomScaleNormal="75" zoomScaleSheetLayoutView="100" workbookViewId="0" topLeftCell="A1">
      <pane xSplit="1" ySplit="4" topLeftCell="B13" activePane="bottomRight" state="frozen"/>
      <selection pane="bottomRight" activeCell="C26" sqref="C26"/>
    </sheetView>
  </sheetViews>
  <sheetFormatPr defaultColWidth="8.25390625" defaultRowHeight="13.5"/>
  <cols>
    <col min="1" max="1" width="38.75390625" style="119" customWidth="1"/>
    <col min="2" max="2" width="38.75390625" style="106" customWidth="1"/>
    <col min="3" max="6" width="24.625" style="106" customWidth="1"/>
    <col min="7" max="221" width="8.625" style="106" bestFit="1" customWidth="1"/>
    <col min="222" max="16384" width="8.25390625" style="11" customWidth="1"/>
  </cols>
  <sheetData>
    <row r="1" ht="21" customHeight="1">
      <c r="A1" s="105" t="s">
        <v>0</v>
      </c>
    </row>
    <row r="2" spans="1:2" ht="24" customHeight="1">
      <c r="A2" s="2" t="s">
        <v>1</v>
      </c>
      <c r="B2" s="3"/>
    </row>
    <row r="3" spans="1:10" ht="24.75" customHeight="1">
      <c r="A3" s="120"/>
      <c r="B3" s="4" t="s">
        <v>2</v>
      </c>
      <c r="C3" s="34"/>
      <c r="D3" s="35"/>
      <c r="E3" s="36"/>
      <c r="F3" s="36"/>
      <c r="G3" s="36"/>
      <c r="H3" s="36"/>
      <c r="I3" s="36"/>
      <c r="J3" s="36"/>
    </row>
    <row r="4" spans="1:2" ht="27" customHeight="1">
      <c r="A4" s="37" t="s">
        <v>3</v>
      </c>
      <c r="B4" s="109" t="s">
        <v>4</v>
      </c>
    </row>
    <row r="5" spans="1:2" ht="27.75" customHeight="1">
      <c r="A5" s="39" t="s">
        <v>5</v>
      </c>
      <c r="B5" s="40">
        <f>+B6+B7</f>
        <v>46724</v>
      </c>
    </row>
    <row r="6" spans="1:3" ht="27.75" customHeight="1">
      <c r="A6" s="41" t="s">
        <v>6</v>
      </c>
      <c r="B6" s="121">
        <v>31275</v>
      </c>
      <c r="C6" s="122"/>
    </row>
    <row r="7" spans="1:2" ht="27.75" customHeight="1">
      <c r="A7" s="41" t="s">
        <v>7</v>
      </c>
      <c r="B7" s="42">
        <v>15449</v>
      </c>
    </row>
    <row r="8" spans="1:3" ht="27.75" customHeight="1">
      <c r="A8" s="41" t="s">
        <v>8</v>
      </c>
      <c r="B8" s="121">
        <v>2975</v>
      </c>
      <c r="C8" s="123"/>
    </row>
    <row r="9" spans="1:3" ht="27.75" customHeight="1">
      <c r="A9" s="41" t="s">
        <v>9</v>
      </c>
      <c r="B9" s="121">
        <v>3287</v>
      </c>
      <c r="C9" s="123"/>
    </row>
    <row r="10" spans="1:3" ht="27.75" customHeight="1">
      <c r="A10" s="41" t="s">
        <v>10</v>
      </c>
      <c r="B10" s="121">
        <v>1928</v>
      </c>
      <c r="C10" s="123"/>
    </row>
    <row r="11" spans="1:3" ht="27.75" customHeight="1">
      <c r="A11" s="41" t="s">
        <v>11</v>
      </c>
      <c r="B11" s="121">
        <v>0</v>
      </c>
      <c r="C11" s="123"/>
    </row>
    <row r="12" spans="1:3" ht="27.75" customHeight="1">
      <c r="A12" s="41" t="s">
        <v>12</v>
      </c>
      <c r="B12" s="121">
        <v>1699</v>
      </c>
      <c r="C12" s="123"/>
    </row>
    <row r="13" spans="1:2" ht="27.75" customHeight="1">
      <c r="A13" s="124" t="s">
        <v>13</v>
      </c>
      <c r="B13" s="121"/>
    </row>
    <row r="14" spans="1:3" ht="27.75" customHeight="1">
      <c r="A14" s="124" t="s">
        <v>14</v>
      </c>
      <c r="B14" s="121"/>
      <c r="C14" s="123"/>
    </row>
    <row r="15" spans="1:3" ht="27.75" customHeight="1">
      <c r="A15" s="124" t="s">
        <v>15</v>
      </c>
      <c r="B15" s="121">
        <v>5560</v>
      </c>
      <c r="C15" s="123"/>
    </row>
    <row r="16" spans="1:2" ht="27.75" customHeight="1">
      <c r="A16" s="39" t="s">
        <v>16</v>
      </c>
      <c r="B16" s="40">
        <f>B17+B18+B19</f>
        <v>26569</v>
      </c>
    </row>
    <row r="17" spans="1:2" ht="27.75" customHeight="1">
      <c r="A17" s="41" t="s">
        <v>17</v>
      </c>
      <c r="B17" s="42">
        <v>981</v>
      </c>
    </row>
    <row r="18" spans="1:3" ht="27.75" customHeight="1">
      <c r="A18" s="41" t="s">
        <v>18</v>
      </c>
      <c r="B18" s="121">
        <v>15967</v>
      </c>
      <c r="C18" s="122"/>
    </row>
    <row r="19" spans="1:3" ht="27.75" customHeight="1">
      <c r="A19" s="41" t="s">
        <v>19</v>
      </c>
      <c r="B19" s="111">
        <v>9621</v>
      </c>
      <c r="C19" s="125"/>
    </row>
    <row r="20" spans="1:3" ht="27.75" customHeight="1">
      <c r="A20" s="126" t="s">
        <v>20</v>
      </c>
      <c r="B20" s="127"/>
      <c r="C20" s="125"/>
    </row>
    <row r="21" spans="1:2" ht="27.75" customHeight="1">
      <c r="A21" s="39" t="s">
        <v>21</v>
      </c>
      <c r="B21" s="42"/>
    </row>
    <row r="22" spans="1:2" ht="27.75" customHeight="1">
      <c r="A22" s="41" t="s">
        <v>22</v>
      </c>
      <c r="B22" s="42"/>
    </row>
    <row r="23" spans="1:3" ht="27.75" customHeight="1">
      <c r="A23" s="41" t="s">
        <v>23</v>
      </c>
      <c r="B23" s="128"/>
      <c r="C23" s="122"/>
    </row>
    <row r="24" spans="1:2" ht="27.75" customHeight="1">
      <c r="A24" s="39" t="s">
        <v>24</v>
      </c>
      <c r="B24" s="40"/>
    </row>
    <row r="25" spans="1:3" ht="27.75" customHeight="1">
      <c r="A25" s="39" t="s">
        <v>25</v>
      </c>
      <c r="B25" s="127">
        <v>20461</v>
      </c>
      <c r="C25" s="122"/>
    </row>
    <row r="26" spans="1:2" ht="27.75" customHeight="1">
      <c r="A26" s="39" t="s">
        <v>26</v>
      </c>
      <c r="B26" s="40"/>
    </row>
    <row r="27" spans="1:2" ht="27.75" customHeight="1">
      <c r="A27" s="46" t="s">
        <v>27</v>
      </c>
      <c r="B27" s="40">
        <f>B5+B16+B21+B24+B25+B26</f>
        <v>93754</v>
      </c>
    </row>
    <row r="28" spans="1:2" ht="25.5" customHeight="1">
      <c r="A28" s="28" t="s">
        <v>28</v>
      </c>
      <c r="B28" s="28"/>
    </row>
  </sheetData>
  <sheetProtection/>
  <mergeCells count="2">
    <mergeCell ref="A2:B2"/>
    <mergeCell ref="A28:B28"/>
  </mergeCells>
  <printOptions horizontalCentered="1"/>
  <pageMargins left="0.39" right="0.39" top="0.39" bottom="0.39" header="0.2" footer="0.2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6"/>
  <sheetViews>
    <sheetView showZeros="0" view="pageBreakPreview" zoomScale="115" zoomScaleSheetLayoutView="115" workbookViewId="0" topLeftCell="A1">
      <pane xSplit="1" ySplit="4" topLeftCell="B18" activePane="bottomRight" state="frozen"/>
      <selection pane="bottomRight" activeCell="C37" sqref="C37"/>
    </sheetView>
  </sheetViews>
  <sheetFormatPr defaultColWidth="9.00390625" defaultRowHeight="13.5"/>
  <cols>
    <col min="1" max="1" width="38.75390625" style="105" customWidth="1"/>
    <col min="2" max="2" width="38.75390625" style="106" customWidth="1"/>
    <col min="3" max="4" width="20.75390625" style="106" customWidth="1"/>
    <col min="5" max="230" width="8.625" style="106" bestFit="1" customWidth="1"/>
    <col min="231" max="232" width="8.625" style="106" customWidth="1"/>
    <col min="233" max="16384" width="9.00390625" style="11" customWidth="1"/>
  </cols>
  <sheetData>
    <row r="1" ht="18.75" customHeight="1">
      <c r="A1" s="65" t="s">
        <v>29</v>
      </c>
    </row>
    <row r="2" spans="1:2" ht="27" customHeight="1">
      <c r="A2" s="2" t="s">
        <v>30</v>
      </c>
      <c r="B2" s="3"/>
    </row>
    <row r="3" spans="1:8" ht="24.75" customHeight="1">
      <c r="A3" s="107"/>
      <c r="B3" s="4" t="s">
        <v>2</v>
      </c>
      <c r="C3" s="36"/>
      <c r="D3" s="36"/>
      <c r="E3" s="36"/>
      <c r="F3" s="36"/>
      <c r="G3" s="36"/>
      <c r="H3" s="36"/>
    </row>
    <row r="4" spans="1:2" ht="27" customHeight="1">
      <c r="A4" s="108" t="s">
        <v>3</v>
      </c>
      <c r="B4" s="109" t="s">
        <v>4</v>
      </c>
    </row>
    <row r="5" spans="1:2" ht="27.75" customHeight="1">
      <c r="A5" s="7" t="s">
        <v>31</v>
      </c>
      <c r="B5" s="40">
        <f>SUM(B6:B30)</f>
        <v>80346.86017599999</v>
      </c>
    </row>
    <row r="6" spans="1:2" ht="27.75" customHeight="1">
      <c r="A6" s="110" t="s">
        <v>32</v>
      </c>
      <c r="B6" s="111">
        <v>11147.362039</v>
      </c>
    </row>
    <row r="7" spans="1:2" ht="27.75" customHeight="1">
      <c r="A7" s="110" t="s">
        <v>33</v>
      </c>
      <c r="B7" s="111"/>
    </row>
    <row r="8" spans="1:2" ht="27.75" customHeight="1">
      <c r="A8" s="110" t="s">
        <v>34</v>
      </c>
      <c r="B8" s="111"/>
    </row>
    <row r="9" spans="1:2" ht="27.75" customHeight="1">
      <c r="A9" s="110" t="s">
        <v>35</v>
      </c>
      <c r="B9" s="111">
        <v>10060.978715000001</v>
      </c>
    </row>
    <row r="10" spans="1:2" ht="27.75" customHeight="1">
      <c r="A10" s="110" t="s">
        <v>36</v>
      </c>
      <c r="B10" s="111">
        <v>29616.568668</v>
      </c>
    </row>
    <row r="11" spans="1:2" ht="27.75" customHeight="1">
      <c r="A11" s="110" t="s">
        <v>37</v>
      </c>
      <c r="B11" s="111">
        <v>3035.839077</v>
      </c>
    </row>
    <row r="12" spans="1:2" ht="27.75" customHeight="1">
      <c r="A12" s="110" t="s">
        <v>38</v>
      </c>
      <c r="B12" s="111">
        <v>1179.505814</v>
      </c>
    </row>
    <row r="13" spans="1:2" ht="27.75" customHeight="1">
      <c r="A13" s="110" t="s">
        <v>39</v>
      </c>
      <c r="B13" s="111">
        <v>6646.780009</v>
      </c>
    </row>
    <row r="14" spans="1:2" ht="27.75" customHeight="1">
      <c r="A14" s="110" t="s">
        <v>40</v>
      </c>
      <c r="B14" s="111">
        <v>5581.64196</v>
      </c>
    </row>
    <row r="15" spans="1:2" ht="27.75" customHeight="1">
      <c r="A15" s="110" t="s">
        <v>41</v>
      </c>
      <c r="B15" s="111">
        <v>586.0461650000001</v>
      </c>
    </row>
    <row r="16" spans="1:2" ht="27.75" customHeight="1">
      <c r="A16" s="110" t="s">
        <v>42</v>
      </c>
      <c r="B16" s="111">
        <v>5238.5532539999995</v>
      </c>
    </row>
    <row r="17" spans="1:2" ht="27.75" customHeight="1">
      <c r="A17" s="110" t="s">
        <v>43</v>
      </c>
      <c r="B17" s="111">
        <v>5739.147234</v>
      </c>
    </row>
    <row r="18" spans="1:2" ht="27.75" customHeight="1">
      <c r="A18" s="110" t="s">
        <v>44</v>
      </c>
      <c r="B18" s="111">
        <v>237.05945</v>
      </c>
    </row>
    <row r="19" spans="1:2" ht="27.75" customHeight="1">
      <c r="A19" s="110" t="s">
        <v>45</v>
      </c>
      <c r="B19" s="111">
        <v>1.11</v>
      </c>
    </row>
    <row r="20" spans="1:2" ht="27.75" customHeight="1">
      <c r="A20" s="110" t="s">
        <v>46</v>
      </c>
      <c r="B20" s="111"/>
    </row>
    <row r="21" spans="1:2" ht="27.75" customHeight="1">
      <c r="A21" s="110" t="s">
        <v>47</v>
      </c>
      <c r="B21" s="111"/>
    </row>
    <row r="22" spans="1:2" ht="27.75" customHeight="1">
      <c r="A22" s="110" t="s">
        <v>48</v>
      </c>
      <c r="B22" s="111"/>
    </row>
    <row r="23" spans="1:2" ht="27.75" customHeight="1">
      <c r="A23" s="110" t="s">
        <v>49</v>
      </c>
      <c r="B23" s="111">
        <v>10.4</v>
      </c>
    </row>
    <row r="24" spans="1:2" ht="27.75" customHeight="1">
      <c r="A24" s="110" t="s">
        <v>50</v>
      </c>
      <c r="B24" s="111">
        <v>2.775</v>
      </c>
    </row>
    <row r="25" spans="1:2" ht="27.75" customHeight="1">
      <c r="A25" s="110" t="s">
        <v>51</v>
      </c>
      <c r="B25" s="111">
        <v>208.05363</v>
      </c>
    </row>
    <row r="26" spans="1:2" ht="27.75" customHeight="1">
      <c r="A26" s="110" t="s">
        <v>52</v>
      </c>
      <c r="B26" s="111">
        <v>1051.039161</v>
      </c>
    </row>
    <row r="27" spans="1:2" ht="27.75" customHeight="1">
      <c r="A27" s="110" t="s">
        <v>53</v>
      </c>
      <c r="B27" s="111"/>
    </row>
    <row r="28" spans="1:2" ht="27.75" customHeight="1">
      <c r="A28" s="110" t="s">
        <v>54</v>
      </c>
      <c r="B28" s="111">
        <v>4</v>
      </c>
    </row>
    <row r="29" spans="1:2" ht="27.75" customHeight="1">
      <c r="A29" s="110" t="s">
        <v>55</v>
      </c>
      <c r="B29" s="42"/>
    </row>
    <row r="30" spans="1:2" ht="27.75" customHeight="1">
      <c r="A30" s="112" t="s">
        <v>56</v>
      </c>
      <c r="B30" s="40"/>
    </row>
    <row r="31" spans="1:2" ht="27.75" customHeight="1">
      <c r="A31" s="113" t="s">
        <v>57</v>
      </c>
      <c r="B31" s="111">
        <v>10914</v>
      </c>
    </row>
    <row r="32" spans="1:2" ht="27.75" customHeight="1">
      <c r="A32" s="113" t="s">
        <v>58</v>
      </c>
      <c r="B32" s="111">
        <v>691</v>
      </c>
    </row>
    <row r="33" spans="1:2" ht="27.75" customHeight="1">
      <c r="A33" s="114" t="s">
        <v>59</v>
      </c>
      <c r="B33" s="115"/>
    </row>
    <row r="34" spans="1:2" ht="27.75" customHeight="1">
      <c r="A34" s="116" t="s">
        <v>60</v>
      </c>
      <c r="B34" s="117"/>
    </row>
    <row r="35" spans="1:2" ht="21" customHeight="1">
      <c r="A35" s="118" t="s">
        <v>61</v>
      </c>
      <c r="B35" s="40">
        <f>B34+B5+B31+B32+B33</f>
        <v>91951.86017599999</v>
      </c>
    </row>
    <row r="36" spans="1:2" ht="21.75" customHeight="1">
      <c r="A36" s="28" t="s">
        <v>28</v>
      </c>
      <c r="B36" s="28"/>
    </row>
  </sheetData>
  <sheetProtection/>
  <protectedRanges>
    <protectedRange sqref="A23" name="区域1"/>
  </protectedRanges>
  <mergeCells count="2">
    <mergeCell ref="A2:B2"/>
    <mergeCell ref="A36:B36"/>
  </mergeCells>
  <printOptions horizontalCentered="1"/>
  <pageMargins left="0.39" right="0.39" top="0.39" bottom="0.39" header="0.2" footer="0.2"/>
  <pageSetup fitToHeight="1" fitToWidth="1"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259"/>
  <sheetViews>
    <sheetView showZeros="0" view="pageBreakPreview" zoomScaleSheetLayoutView="100" workbookViewId="0" topLeftCell="A1">
      <pane xSplit="2" ySplit="6" topLeftCell="C241" activePane="bottomRight" state="frozen"/>
      <selection pane="bottomRight" activeCell="C258" sqref="C258"/>
    </sheetView>
  </sheetViews>
  <sheetFormatPr defaultColWidth="8.875" defaultRowHeight="13.5"/>
  <cols>
    <col min="1" max="1" width="15.75390625" style="85" customWidth="1"/>
    <col min="2" max="2" width="48.50390625" style="86" customWidth="1"/>
    <col min="3" max="3" width="13.375" style="87" customWidth="1"/>
    <col min="4" max="16384" width="8.875" style="85" customWidth="1"/>
  </cols>
  <sheetData>
    <row r="1" ht="21" customHeight="1">
      <c r="A1" s="88" t="s">
        <v>62</v>
      </c>
    </row>
    <row r="2" spans="1:3" ht="42" customHeight="1">
      <c r="A2" s="2" t="s">
        <v>63</v>
      </c>
      <c r="B2" s="3"/>
      <c r="C2" s="89"/>
    </row>
    <row r="3" spans="2:3" s="84" customFormat="1" ht="27.75" customHeight="1">
      <c r="B3" s="90"/>
      <c r="C3" s="91" t="s">
        <v>2</v>
      </c>
    </row>
    <row r="4" spans="1:3" s="84" customFormat="1" ht="27.75" customHeight="1">
      <c r="A4" s="92" t="s">
        <v>64</v>
      </c>
      <c r="B4" s="92"/>
      <c r="C4" s="93" t="s">
        <v>4</v>
      </c>
    </row>
    <row r="5" spans="1:3" s="84" customFormat="1" ht="27.75" customHeight="1">
      <c r="A5" s="94" t="s">
        <v>65</v>
      </c>
      <c r="B5" s="92" t="s">
        <v>66</v>
      </c>
      <c r="C5" s="95"/>
    </row>
    <row r="6" spans="1:3" s="84" customFormat="1" ht="27.75" customHeight="1">
      <c r="A6" s="96" t="s">
        <v>67</v>
      </c>
      <c r="B6" s="97"/>
      <c r="C6" s="98">
        <f>C7+C63+C78+C87+C91+C107+C151+C180+C187+C202+C227+C233+C236+C239+C244+C247+C256</f>
        <v>80346.87</v>
      </c>
    </row>
    <row r="7" spans="1:3" s="84" customFormat="1" ht="27.75" customHeight="1">
      <c r="A7" s="99">
        <v>201</v>
      </c>
      <c r="B7" s="100" t="s">
        <v>68</v>
      </c>
      <c r="C7" s="101">
        <f>VLOOKUP(A7,'[7]sheet1'!$D$6:$E$258,2,FALSE)</f>
        <v>11147.36</v>
      </c>
    </row>
    <row r="8" spans="1:3" s="84" customFormat="1" ht="27.75" customHeight="1">
      <c r="A8" s="99">
        <v>20101</v>
      </c>
      <c r="B8" s="100" t="s">
        <v>69</v>
      </c>
      <c r="C8" s="101">
        <f>VLOOKUP(A8,'[7]sheet1'!$D$6:$E$258,2,FALSE)</f>
        <v>22.42</v>
      </c>
    </row>
    <row r="9" spans="1:3" s="84" customFormat="1" ht="27.75" customHeight="1">
      <c r="A9" s="99">
        <v>2010101</v>
      </c>
      <c r="B9" s="100" t="s">
        <v>70</v>
      </c>
      <c r="C9" s="101">
        <f>VLOOKUP(A9,'[7]sheet1'!$D$6:$E$258,2,FALSE)</f>
        <v>16.21</v>
      </c>
    </row>
    <row r="10" spans="1:3" s="84" customFormat="1" ht="27.75" customHeight="1">
      <c r="A10" s="99">
        <v>2010104</v>
      </c>
      <c r="B10" s="100" t="s">
        <v>71</v>
      </c>
      <c r="C10" s="101">
        <f>VLOOKUP(A10,'[7]sheet1'!$D$6:$E$258,2,FALSE)</f>
        <v>1.05</v>
      </c>
    </row>
    <row r="11" spans="1:3" s="84" customFormat="1" ht="27.75" customHeight="1">
      <c r="A11" s="99">
        <v>2010108</v>
      </c>
      <c r="B11" s="100" t="s">
        <v>72</v>
      </c>
      <c r="C11" s="101">
        <f>VLOOKUP(A11,'[7]sheet1'!$D$6:$E$258,2,FALSE)</f>
        <v>2.39</v>
      </c>
    </row>
    <row r="12" spans="1:3" s="84" customFormat="1" ht="27.75" customHeight="1">
      <c r="A12" s="99">
        <v>2010199</v>
      </c>
      <c r="B12" s="100" t="s">
        <v>73</v>
      </c>
      <c r="C12" s="101">
        <f>VLOOKUP(A12,'[7]sheet1'!$D$6:$E$258,2,FALSE)</f>
        <v>2.76</v>
      </c>
    </row>
    <row r="13" spans="1:3" s="84" customFormat="1" ht="27.75" customHeight="1">
      <c r="A13" s="99">
        <v>20103</v>
      </c>
      <c r="B13" s="100" t="s">
        <v>74</v>
      </c>
      <c r="C13" s="101">
        <f>VLOOKUP(A13,'[7]sheet1'!$D$6:$E$258,2,FALSE)</f>
        <v>6347.49</v>
      </c>
    </row>
    <row r="14" spans="1:3" s="84" customFormat="1" ht="27.75" customHeight="1">
      <c r="A14" s="99">
        <v>2010301</v>
      </c>
      <c r="B14" s="100" t="s">
        <v>70</v>
      </c>
      <c r="C14" s="101">
        <f>VLOOKUP(A14,'[7]sheet1'!$D$6:$E$258,2,FALSE)</f>
        <v>4969.49</v>
      </c>
    </row>
    <row r="15" spans="1:3" s="84" customFormat="1" ht="27.75" customHeight="1">
      <c r="A15" s="99">
        <v>2010308</v>
      </c>
      <c r="B15" s="100" t="s">
        <v>75</v>
      </c>
      <c r="C15" s="101">
        <f>VLOOKUP(A15,'[7]sheet1'!$D$6:$E$258,2,FALSE)</f>
        <v>59.93</v>
      </c>
    </row>
    <row r="16" spans="1:3" s="84" customFormat="1" ht="27.75" customHeight="1">
      <c r="A16" s="99">
        <v>2010399</v>
      </c>
      <c r="B16" s="100" t="s">
        <v>76</v>
      </c>
      <c r="C16" s="101">
        <f>VLOOKUP(A16,'[7]sheet1'!$D$6:$E$258,2,FALSE)</f>
        <v>1318.07</v>
      </c>
    </row>
    <row r="17" spans="1:3" s="84" customFormat="1" ht="27.75" customHeight="1">
      <c r="A17" s="99">
        <v>20104</v>
      </c>
      <c r="B17" s="100" t="s">
        <v>77</v>
      </c>
      <c r="C17" s="101">
        <f>VLOOKUP(A17,'[7]sheet1'!$D$6:$E$258,2,FALSE)</f>
        <v>89.29</v>
      </c>
    </row>
    <row r="18" spans="1:3" s="84" customFormat="1" ht="27.75" customHeight="1">
      <c r="A18" s="99">
        <v>2010401</v>
      </c>
      <c r="B18" s="100" t="s">
        <v>70</v>
      </c>
      <c r="C18" s="101">
        <f>VLOOKUP(A18,'[7]sheet1'!$D$6:$E$258,2,FALSE)</f>
        <v>81.13</v>
      </c>
    </row>
    <row r="19" spans="1:3" s="84" customFormat="1" ht="27.75" customHeight="1">
      <c r="A19" s="99">
        <v>2010408</v>
      </c>
      <c r="B19" s="100" t="s">
        <v>78</v>
      </c>
      <c r="C19" s="101">
        <f>VLOOKUP(A19,'[7]sheet1'!$D$6:$E$258,2,FALSE)</f>
        <v>0.4</v>
      </c>
    </row>
    <row r="20" spans="1:3" s="84" customFormat="1" ht="27.75" customHeight="1">
      <c r="A20" s="99">
        <v>2010499</v>
      </c>
      <c r="B20" s="100" t="s">
        <v>79</v>
      </c>
      <c r="C20" s="101">
        <f>VLOOKUP(A20,'[7]sheet1'!$D$6:$E$258,2,FALSE)</f>
        <v>7.76</v>
      </c>
    </row>
    <row r="21" spans="1:3" s="84" customFormat="1" ht="27.75" customHeight="1">
      <c r="A21" s="99">
        <v>20105</v>
      </c>
      <c r="B21" s="100" t="s">
        <v>80</v>
      </c>
      <c r="C21" s="101">
        <f>VLOOKUP(A21,'[7]sheet1'!$D$6:$E$258,2,FALSE)</f>
        <v>62.67</v>
      </c>
    </row>
    <row r="22" spans="1:3" s="84" customFormat="1" ht="27.75" customHeight="1">
      <c r="A22" s="99">
        <v>2010505</v>
      </c>
      <c r="B22" s="100" t="s">
        <v>81</v>
      </c>
      <c r="C22" s="101">
        <f>VLOOKUP(A22,'[7]sheet1'!$D$6:$E$258,2,FALSE)</f>
        <v>1.07</v>
      </c>
    </row>
    <row r="23" spans="1:3" s="84" customFormat="1" ht="27.75" customHeight="1">
      <c r="A23" s="99">
        <v>2010508</v>
      </c>
      <c r="B23" s="100" t="s">
        <v>82</v>
      </c>
      <c r="C23" s="101">
        <f>VLOOKUP(A23,'[7]sheet1'!$D$6:$E$258,2,FALSE)</f>
        <v>1.72</v>
      </c>
    </row>
    <row r="24" spans="1:3" s="84" customFormat="1" ht="27.75" customHeight="1">
      <c r="A24" s="99">
        <v>2010599</v>
      </c>
      <c r="B24" s="100" t="s">
        <v>83</v>
      </c>
      <c r="C24" s="101">
        <f>VLOOKUP(A24,'[7]sheet1'!$D$6:$E$258,2,FALSE)</f>
        <v>59.88</v>
      </c>
    </row>
    <row r="25" spans="1:3" s="84" customFormat="1" ht="27.75" customHeight="1">
      <c r="A25" s="99">
        <v>20106</v>
      </c>
      <c r="B25" s="100" t="s">
        <v>84</v>
      </c>
      <c r="C25" s="101">
        <f>VLOOKUP(A25,'[7]sheet1'!$D$6:$E$258,2,FALSE)</f>
        <v>386.23</v>
      </c>
    </row>
    <row r="26" spans="1:3" s="84" customFormat="1" ht="27.75" customHeight="1">
      <c r="A26" s="99">
        <v>2010601</v>
      </c>
      <c r="B26" s="100" t="s">
        <v>70</v>
      </c>
      <c r="C26" s="101">
        <f>VLOOKUP(A26,'[7]sheet1'!$D$6:$E$258,2,FALSE)</f>
        <v>233.69</v>
      </c>
    </row>
    <row r="27" spans="1:3" s="84" customFormat="1" ht="27.75" customHeight="1">
      <c r="A27" s="99">
        <v>2010602</v>
      </c>
      <c r="B27" s="100" t="s">
        <v>85</v>
      </c>
      <c r="C27" s="101">
        <f>VLOOKUP(A27,'[7]sheet1'!$D$6:$E$258,2,FALSE)</f>
        <v>3.92</v>
      </c>
    </row>
    <row r="28" spans="1:3" s="84" customFormat="1" ht="27.75" customHeight="1">
      <c r="A28" s="99">
        <v>2010699</v>
      </c>
      <c r="B28" s="100" t="s">
        <v>86</v>
      </c>
      <c r="C28" s="101">
        <f>VLOOKUP(A28,'[7]sheet1'!$D$6:$E$258,2,FALSE)</f>
        <v>148.61</v>
      </c>
    </row>
    <row r="29" spans="1:3" s="84" customFormat="1" ht="27.75" customHeight="1">
      <c r="A29" s="99">
        <v>20107</v>
      </c>
      <c r="B29" s="100" t="s">
        <v>87</v>
      </c>
      <c r="C29" s="101">
        <f>VLOOKUP(A29,'[7]sheet1'!$D$6:$E$258,2,FALSE)</f>
        <v>33.2</v>
      </c>
    </row>
    <row r="30" spans="1:3" s="84" customFormat="1" ht="27.75" customHeight="1">
      <c r="A30" s="99">
        <v>2010799</v>
      </c>
      <c r="B30" s="100" t="s">
        <v>88</v>
      </c>
      <c r="C30" s="101">
        <f>VLOOKUP(A30,'[7]sheet1'!$D$6:$E$258,2,FALSE)</f>
        <v>33.2</v>
      </c>
    </row>
    <row r="31" spans="1:3" s="84" customFormat="1" ht="27.75" customHeight="1">
      <c r="A31" s="99">
        <v>20111</v>
      </c>
      <c r="B31" s="100" t="s">
        <v>89</v>
      </c>
      <c r="C31" s="101">
        <f>VLOOKUP(A31,'[7]sheet1'!$D$6:$E$258,2,FALSE)</f>
        <v>64.5</v>
      </c>
    </row>
    <row r="32" spans="1:3" s="84" customFormat="1" ht="27.75" customHeight="1">
      <c r="A32" s="99">
        <v>2011101</v>
      </c>
      <c r="B32" s="100" t="s">
        <v>70</v>
      </c>
      <c r="C32" s="101">
        <f>VLOOKUP(A32,'[7]sheet1'!$D$6:$E$258,2,FALSE)</f>
        <v>25.68</v>
      </c>
    </row>
    <row r="33" spans="1:3" s="84" customFormat="1" ht="27.75" customHeight="1">
      <c r="A33" s="99">
        <v>2011102</v>
      </c>
      <c r="B33" s="100" t="s">
        <v>90</v>
      </c>
      <c r="C33" s="101">
        <f>VLOOKUP(A33,'[7]sheet1'!$D$6:$E$258,2,FALSE)</f>
        <v>3.62</v>
      </c>
    </row>
    <row r="34" spans="1:3" s="84" customFormat="1" ht="27.75" customHeight="1">
      <c r="A34" s="99">
        <v>2011104</v>
      </c>
      <c r="B34" s="100" t="s">
        <v>91</v>
      </c>
      <c r="C34" s="101">
        <f>VLOOKUP(A34,'[7]sheet1'!$D$6:$E$258,2,FALSE)</f>
        <v>4.23</v>
      </c>
    </row>
    <row r="35" spans="1:3" s="84" customFormat="1" ht="27.75" customHeight="1">
      <c r="A35" s="99">
        <v>2011199</v>
      </c>
      <c r="B35" s="100" t="s">
        <v>92</v>
      </c>
      <c r="C35" s="101">
        <f>VLOOKUP(A35,'[7]sheet1'!$D$6:$E$258,2,FALSE)</f>
        <v>30.96</v>
      </c>
    </row>
    <row r="36" spans="1:3" s="84" customFormat="1" ht="27.75" customHeight="1">
      <c r="A36" s="99">
        <v>20113</v>
      </c>
      <c r="B36" s="100" t="s">
        <v>93</v>
      </c>
      <c r="C36" s="101">
        <f>VLOOKUP(A36,'[7]sheet1'!$D$6:$E$258,2,FALSE)</f>
        <v>2.94</v>
      </c>
    </row>
    <row r="37" spans="1:3" s="84" customFormat="1" ht="27.75" customHeight="1">
      <c r="A37" s="99">
        <v>2011308</v>
      </c>
      <c r="B37" s="100" t="s">
        <v>94</v>
      </c>
      <c r="C37" s="101">
        <f>VLOOKUP(A37,'[7]sheet1'!$D$6:$E$258,2,FALSE)</f>
        <v>2.94</v>
      </c>
    </row>
    <row r="38" spans="1:3" s="84" customFormat="1" ht="27.75" customHeight="1">
      <c r="A38" s="102">
        <v>20114</v>
      </c>
      <c r="B38" s="100" t="s">
        <v>95</v>
      </c>
      <c r="C38" s="101">
        <f>VLOOKUP(A38,'[7]sheet1'!$D$6:$E$258,2,FALSE)</f>
        <v>41</v>
      </c>
    </row>
    <row r="39" spans="1:3" s="84" customFormat="1" ht="27.75" customHeight="1">
      <c r="A39" s="102">
        <v>2011409</v>
      </c>
      <c r="B39" s="100" t="s">
        <v>96</v>
      </c>
      <c r="C39" s="101">
        <f>VLOOKUP(A39,'[7]sheet1'!$D$6:$E$258,2,FALSE)</f>
        <v>1</v>
      </c>
    </row>
    <row r="40" spans="1:3" s="84" customFormat="1" ht="27.75" customHeight="1">
      <c r="A40" s="102">
        <v>2011499</v>
      </c>
      <c r="B40" s="100" t="s">
        <v>97</v>
      </c>
      <c r="C40" s="101">
        <f>VLOOKUP(A40,'[7]sheet1'!$D$6:$E$258,2,FALSE)</f>
        <v>40</v>
      </c>
    </row>
    <row r="41" spans="1:3" s="84" customFormat="1" ht="27.75" customHeight="1">
      <c r="A41" s="99">
        <v>20129</v>
      </c>
      <c r="B41" s="100" t="s">
        <v>98</v>
      </c>
      <c r="C41" s="101">
        <f>VLOOKUP(A41,'[7]sheet1'!$D$6:$E$258,2,FALSE)</f>
        <v>106.15</v>
      </c>
    </row>
    <row r="42" spans="1:3" s="84" customFormat="1" ht="27.75" customHeight="1">
      <c r="A42" s="99">
        <v>2012901</v>
      </c>
      <c r="B42" s="100" t="s">
        <v>70</v>
      </c>
      <c r="C42" s="101">
        <f>VLOOKUP(A42,'[7]sheet1'!$D$6:$E$258,2,FALSE)</f>
        <v>43.87</v>
      </c>
    </row>
    <row r="43" spans="1:3" s="84" customFormat="1" ht="27.75" customHeight="1">
      <c r="A43" s="99">
        <v>2012906</v>
      </c>
      <c r="B43" s="100" t="s">
        <v>99</v>
      </c>
      <c r="C43" s="101">
        <f>VLOOKUP(A43,'[7]sheet1'!$D$6:$E$258,2,FALSE)</f>
        <v>12.65</v>
      </c>
    </row>
    <row r="44" spans="1:3" s="84" customFormat="1" ht="27.75" customHeight="1">
      <c r="A44" s="99">
        <v>2012999</v>
      </c>
      <c r="B44" s="100" t="s">
        <v>100</v>
      </c>
      <c r="C44" s="101">
        <f>VLOOKUP(A44,'[7]sheet1'!$D$6:$E$258,2,FALSE)</f>
        <v>49.62</v>
      </c>
    </row>
    <row r="45" spans="1:3" s="84" customFormat="1" ht="27.75" customHeight="1">
      <c r="A45" s="99">
        <v>20131</v>
      </c>
      <c r="B45" s="100" t="s">
        <v>101</v>
      </c>
      <c r="C45" s="101">
        <f>VLOOKUP(A45,'[7]sheet1'!$D$6:$E$258,2,FALSE)</f>
        <v>372.89</v>
      </c>
    </row>
    <row r="46" spans="1:3" s="84" customFormat="1" ht="27.75" customHeight="1">
      <c r="A46" s="99">
        <v>2013101</v>
      </c>
      <c r="B46" s="100" t="s">
        <v>70</v>
      </c>
      <c r="C46" s="101">
        <f>VLOOKUP(A46,'[7]sheet1'!$D$6:$E$258,2,FALSE)</f>
        <v>356.17</v>
      </c>
    </row>
    <row r="47" spans="1:3" s="84" customFormat="1" ht="27.75" customHeight="1">
      <c r="A47" s="99">
        <v>2013199</v>
      </c>
      <c r="B47" s="100" t="s">
        <v>102</v>
      </c>
      <c r="C47" s="101">
        <f>VLOOKUP(A47,'[7]sheet1'!$D$6:$E$258,2,FALSE)</f>
        <v>16.72</v>
      </c>
    </row>
    <row r="48" spans="1:3" s="84" customFormat="1" ht="27.75" customHeight="1">
      <c r="A48" s="99">
        <v>20132</v>
      </c>
      <c r="B48" s="100" t="s">
        <v>103</v>
      </c>
      <c r="C48" s="101">
        <f>VLOOKUP(A48,'[7]sheet1'!$D$6:$E$258,2,FALSE)</f>
        <v>1777.3</v>
      </c>
    </row>
    <row r="49" spans="1:3" s="84" customFormat="1" ht="27.75" customHeight="1">
      <c r="A49" s="99">
        <v>2013201</v>
      </c>
      <c r="B49" s="100" t="s">
        <v>70</v>
      </c>
      <c r="C49" s="101">
        <f>VLOOKUP(A49,'[7]sheet1'!$D$6:$E$258,2,FALSE)</f>
        <v>243.86</v>
      </c>
    </row>
    <row r="50" spans="1:3" s="84" customFormat="1" ht="27.75" customHeight="1">
      <c r="A50" s="99">
        <v>2013250</v>
      </c>
      <c r="B50" s="100" t="s">
        <v>104</v>
      </c>
      <c r="C50" s="101">
        <f>VLOOKUP(A50,'[7]sheet1'!$D$6:$E$258,2,FALSE)</f>
        <v>203</v>
      </c>
    </row>
    <row r="51" spans="1:3" s="84" customFormat="1" ht="27.75" customHeight="1">
      <c r="A51" s="99">
        <v>2013299</v>
      </c>
      <c r="B51" s="100" t="s">
        <v>105</v>
      </c>
      <c r="C51" s="101">
        <f>VLOOKUP(A51,'[7]sheet1'!$D$6:$E$258,2,FALSE)</f>
        <v>1330.43</v>
      </c>
    </row>
    <row r="52" spans="1:3" s="84" customFormat="1" ht="27.75" customHeight="1">
      <c r="A52" s="102">
        <v>20134</v>
      </c>
      <c r="B52" s="100" t="s">
        <v>106</v>
      </c>
      <c r="C52" s="101">
        <f>VLOOKUP(A52,'[7]sheet1'!$D$6:$E$258,2,FALSE)</f>
        <v>5.52</v>
      </c>
    </row>
    <row r="53" spans="1:3" s="84" customFormat="1" ht="27.75" customHeight="1">
      <c r="A53" s="102">
        <v>2013499</v>
      </c>
      <c r="B53" s="100" t="s">
        <v>107</v>
      </c>
      <c r="C53" s="101">
        <f>VLOOKUP(A53,'[7]sheet1'!$D$6:$E$258,2,FALSE)</f>
        <v>5.52</v>
      </c>
    </row>
    <row r="54" spans="1:3" s="84" customFormat="1" ht="27.75" customHeight="1">
      <c r="A54" s="99">
        <v>20137</v>
      </c>
      <c r="B54" s="100" t="s">
        <v>108</v>
      </c>
      <c r="C54" s="101">
        <f>VLOOKUP(A54,'[7]sheet1'!$D$6:$E$258,2,FALSE)</f>
        <v>1239.63</v>
      </c>
    </row>
    <row r="55" spans="1:3" s="84" customFormat="1" ht="27.75" customHeight="1">
      <c r="A55" s="99">
        <v>2013750</v>
      </c>
      <c r="B55" s="100" t="s">
        <v>104</v>
      </c>
      <c r="C55" s="101">
        <f>VLOOKUP(A55,'[7]sheet1'!$D$6:$E$258,2,FALSE)</f>
        <v>1189.49</v>
      </c>
    </row>
    <row r="56" spans="1:3" s="84" customFormat="1" ht="27.75" customHeight="1">
      <c r="A56" s="99">
        <v>2013799</v>
      </c>
      <c r="B56" s="100" t="s">
        <v>109</v>
      </c>
      <c r="C56" s="101">
        <f>VLOOKUP(A56,'[7]sheet1'!$D$6:$E$258,2,FALSE)</f>
        <v>50.14</v>
      </c>
    </row>
    <row r="57" spans="1:3" s="84" customFormat="1" ht="27.75" customHeight="1">
      <c r="A57" s="99">
        <v>20138</v>
      </c>
      <c r="B57" s="100" t="s">
        <v>110</v>
      </c>
      <c r="C57" s="101">
        <f>VLOOKUP(A57,'[7]sheet1'!$D$6:$E$258,2,FALSE)</f>
        <v>589.74</v>
      </c>
    </row>
    <row r="58" spans="1:3" s="84" customFormat="1" ht="27.75" customHeight="1">
      <c r="A58" s="99">
        <v>2013801</v>
      </c>
      <c r="B58" s="100" t="s">
        <v>70</v>
      </c>
      <c r="C58" s="101">
        <f>VLOOKUP(A58,'[7]sheet1'!$D$6:$E$258,2,FALSE)</f>
        <v>453.99</v>
      </c>
    </row>
    <row r="59" spans="1:3" s="84" customFormat="1" ht="27.75" customHeight="1">
      <c r="A59" s="99">
        <v>2013812</v>
      </c>
      <c r="B59" s="100" t="s">
        <v>111</v>
      </c>
      <c r="C59" s="101">
        <f>VLOOKUP(A59,'[7]sheet1'!$D$6:$E$258,2,FALSE)</f>
        <v>3.22</v>
      </c>
    </row>
    <row r="60" spans="1:3" s="84" customFormat="1" ht="27.75" customHeight="1">
      <c r="A60" s="99">
        <v>2013899</v>
      </c>
      <c r="B60" s="100" t="s">
        <v>112</v>
      </c>
      <c r="C60" s="101">
        <f>VLOOKUP(A60,'[7]sheet1'!$D$6:$E$258,2,FALSE)</f>
        <v>132.53</v>
      </c>
    </row>
    <row r="61" spans="1:3" s="84" customFormat="1" ht="27.75" customHeight="1">
      <c r="A61" s="102">
        <v>20199</v>
      </c>
      <c r="B61" s="100" t="s">
        <v>113</v>
      </c>
      <c r="C61" s="101">
        <f>VLOOKUP(A61,'[7]sheet1'!$D$6:$E$258,2,FALSE)</f>
        <v>6.3</v>
      </c>
    </row>
    <row r="62" spans="1:3" s="84" customFormat="1" ht="27.75" customHeight="1">
      <c r="A62" s="102">
        <v>2019999</v>
      </c>
      <c r="B62" s="100" t="s">
        <v>114</v>
      </c>
      <c r="C62" s="101">
        <f>VLOOKUP(A62,'[7]sheet1'!$D$6:$E$258,2,FALSE)</f>
        <v>6.3</v>
      </c>
    </row>
    <row r="63" spans="1:3" s="84" customFormat="1" ht="27.75" customHeight="1">
      <c r="A63" s="99">
        <v>204</v>
      </c>
      <c r="B63" s="100" t="s">
        <v>115</v>
      </c>
      <c r="C63" s="101">
        <f>VLOOKUP(A63,'[7]sheet1'!$D$6:$E$258,2,FALSE)</f>
        <v>10060.97</v>
      </c>
    </row>
    <row r="64" spans="1:3" s="84" customFormat="1" ht="27.75" customHeight="1">
      <c r="A64" s="99">
        <v>20402</v>
      </c>
      <c r="B64" s="100" t="s">
        <v>116</v>
      </c>
      <c r="C64" s="101">
        <f>VLOOKUP(A64,'[7]sheet1'!$D$6:$E$258,2,FALSE)</f>
        <v>9672.39</v>
      </c>
    </row>
    <row r="65" spans="1:3" s="84" customFormat="1" ht="27.75" customHeight="1">
      <c r="A65" s="99">
        <v>2040201</v>
      </c>
      <c r="B65" s="100" t="s">
        <v>70</v>
      </c>
      <c r="C65" s="101">
        <f>VLOOKUP(A65,'[7]sheet1'!$D$6:$E$258,2,FALSE)</f>
        <v>8729.01</v>
      </c>
    </row>
    <row r="66" spans="1:3" s="84" customFormat="1" ht="27.75" customHeight="1">
      <c r="A66" s="99">
        <v>2040219</v>
      </c>
      <c r="B66" s="100" t="s">
        <v>117</v>
      </c>
      <c r="C66" s="101">
        <f>VLOOKUP(A66,'[7]sheet1'!$D$6:$E$258,2,FALSE)</f>
        <v>63.3</v>
      </c>
    </row>
    <row r="67" spans="1:3" s="84" customFormat="1" ht="27.75" customHeight="1">
      <c r="A67" s="99">
        <v>2040220</v>
      </c>
      <c r="B67" s="100" t="s">
        <v>118</v>
      </c>
      <c r="C67" s="101">
        <f>VLOOKUP(A67,'[7]sheet1'!$D$6:$E$258,2,FALSE)</f>
        <v>84.13</v>
      </c>
    </row>
    <row r="68" spans="1:3" s="84" customFormat="1" ht="27.75" customHeight="1">
      <c r="A68" s="99">
        <v>2040299</v>
      </c>
      <c r="B68" s="100" t="s">
        <v>119</v>
      </c>
      <c r="C68" s="101">
        <f>VLOOKUP(A68,'[7]sheet1'!$D$6:$E$258,2,FALSE)</f>
        <v>795.93</v>
      </c>
    </row>
    <row r="69" spans="1:3" s="84" customFormat="1" ht="27.75" customHeight="1">
      <c r="A69" s="99">
        <v>20406</v>
      </c>
      <c r="B69" s="100" t="s">
        <v>120</v>
      </c>
      <c r="C69" s="101">
        <f>VLOOKUP(A69,'[7]sheet1'!$D$6:$E$258,2,FALSE)</f>
        <v>195.91</v>
      </c>
    </row>
    <row r="70" spans="1:3" s="84" customFormat="1" ht="27.75" customHeight="1">
      <c r="A70" s="99">
        <v>2040601</v>
      </c>
      <c r="B70" s="100" t="s">
        <v>70</v>
      </c>
      <c r="C70" s="101">
        <f>VLOOKUP(A70,'[7]sheet1'!$D$6:$E$258,2,FALSE)</f>
        <v>144.7</v>
      </c>
    </row>
    <row r="71" spans="1:3" s="84" customFormat="1" ht="27.75" customHeight="1">
      <c r="A71" s="99">
        <v>2040605</v>
      </c>
      <c r="B71" s="100" t="s">
        <v>121</v>
      </c>
      <c r="C71" s="101">
        <f>VLOOKUP(A71,'[7]sheet1'!$D$6:$E$258,2,FALSE)</f>
        <v>0.02</v>
      </c>
    </row>
    <row r="72" spans="1:3" s="84" customFormat="1" ht="27.75" customHeight="1">
      <c r="A72" s="99">
        <v>2040610</v>
      </c>
      <c r="B72" s="100" t="s">
        <v>122</v>
      </c>
      <c r="C72" s="101">
        <f>VLOOKUP(A72,'[7]sheet1'!$D$6:$E$258,2,FALSE)</f>
        <v>21.13</v>
      </c>
    </row>
    <row r="73" spans="1:3" s="84" customFormat="1" ht="27.75" customHeight="1">
      <c r="A73" s="99">
        <v>2040699</v>
      </c>
      <c r="B73" s="100" t="s">
        <v>123</v>
      </c>
      <c r="C73" s="101">
        <f>VLOOKUP(A73,'[7]sheet1'!$D$6:$E$258,2,FALSE)</f>
        <v>30.05</v>
      </c>
    </row>
    <row r="74" spans="1:3" s="84" customFormat="1" ht="27.75" customHeight="1">
      <c r="A74" s="99">
        <v>20408</v>
      </c>
      <c r="B74" s="100" t="s">
        <v>124</v>
      </c>
      <c r="C74" s="101">
        <f>VLOOKUP(A74,'[7]sheet1'!$D$6:$E$258,2,FALSE)</f>
        <v>62.94</v>
      </c>
    </row>
    <row r="75" spans="1:3" s="84" customFormat="1" ht="27.75" customHeight="1">
      <c r="A75" s="99">
        <v>2040805</v>
      </c>
      <c r="B75" s="100" t="s">
        <v>125</v>
      </c>
      <c r="C75" s="101">
        <f>VLOOKUP(A75,'[7]sheet1'!$D$6:$E$258,2,FALSE)</f>
        <v>62.94</v>
      </c>
    </row>
    <row r="76" spans="1:3" s="84" customFormat="1" ht="27.75" customHeight="1">
      <c r="A76" s="99">
        <v>20499</v>
      </c>
      <c r="B76" s="100" t="s">
        <v>126</v>
      </c>
      <c r="C76" s="101">
        <f>VLOOKUP(A76,'[7]sheet1'!$D$6:$E$258,2,FALSE)</f>
        <v>129.73</v>
      </c>
    </row>
    <row r="77" spans="1:3" s="84" customFormat="1" ht="27.75" customHeight="1">
      <c r="A77" s="99">
        <v>2049999</v>
      </c>
      <c r="B77" s="100" t="s">
        <v>127</v>
      </c>
      <c r="C77" s="101">
        <f>VLOOKUP(A77,'[7]sheet1'!$D$6:$E$258,2,FALSE)</f>
        <v>129.73</v>
      </c>
    </row>
    <row r="78" spans="1:3" s="84" customFormat="1" ht="27.75" customHeight="1">
      <c r="A78" s="99">
        <v>205</v>
      </c>
      <c r="B78" s="100" t="s">
        <v>128</v>
      </c>
      <c r="C78" s="101">
        <f>VLOOKUP(A78,'[7]sheet1'!$D$6:$E$258,2,FALSE)</f>
        <v>29616.56</v>
      </c>
    </row>
    <row r="79" spans="1:3" s="84" customFormat="1" ht="27.75" customHeight="1">
      <c r="A79" s="99">
        <v>20501</v>
      </c>
      <c r="B79" s="100" t="s">
        <v>129</v>
      </c>
      <c r="C79" s="101">
        <f>VLOOKUP(A79,'[7]sheet1'!$D$6:$E$258,2,FALSE)</f>
        <v>530.19</v>
      </c>
    </row>
    <row r="80" spans="1:3" s="84" customFormat="1" ht="27.75" customHeight="1">
      <c r="A80" s="99">
        <v>2050101</v>
      </c>
      <c r="B80" s="100" t="s">
        <v>70</v>
      </c>
      <c r="C80" s="101">
        <f>VLOOKUP(A80,'[7]sheet1'!$D$6:$E$258,2,FALSE)</f>
        <v>349.2</v>
      </c>
    </row>
    <row r="81" spans="1:3" s="84" customFormat="1" ht="27.75" customHeight="1">
      <c r="A81" s="99">
        <v>2050199</v>
      </c>
      <c r="B81" s="100" t="s">
        <v>130</v>
      </c>
      <c r="C81" s="101">
        <f>VLOOKUP(A81,'[7]sheet1'!$D$6:$E$258,2,FALSE)</f>
        <v>180.99</v>
      </c>
    </row>
    <row r="82" spans="1:3" s="84" customFormat="1" ht="27.75" customHeight="1">
      <c r="A82" s="99">
        <v>20502</v>
      </c>
      <c r="B82" s="100" t="s">
        <v>131</v>
      </c>
      <c r="C82" s="101">
        <f>VLOOKUP(A82,'[7]sheet1'!$D$6:$E$258,2,FALSE)</f>
        <v>29086.36</v>
      </c>
    </row>
    <row r="83" spans="1:3" s="84" customFormat="1" ht="27.75" customHeight="1">
      <c r="A83" s="99">
        <v>2050201</v>
      </c>
      <c r="B83" s="100" t="s">
        <v>132</v>
      </c>
      <c r="C83" s="101">
        <f>VLOOKUP(A83,'[7]sheet1'!$D$6:$E$258,2,FALSE)</f>
        <v>1229.21</v>
      </c>
    </row>
    <row r="84" spans="1:3" s="84" customFormat="1" ht="27.75" customHeight="1">
      <c r="A84" s="99">
        <v>2050202</v>
      </c>
      <c r="B84" s="100" t="s">
        <v>133</v>
      </c>
      <c r="C84" s="101">
        <f>VLOOKUP(A84,'[7]sheet1'!$D$6:$E$258,2,FALSE)</f>
        <v>18109.63</v>
      </c>
    </row>
    <row r="85" spans="1:3" s="84" customFormat="1" ht="27.75" customHeight="1">
      <c r="A85" s="99">
        <v>2050203</v>
      </c>
      <c r="B85" s="100" t="s">
        <v>134</v>
      </c>
      <c r="C85" s="101">
        <f>VLOOKUP(A85,'[7]sheet1'!$D$6:$E$258,2,FALSE)</f>
        <v>9690.51</v>
      </c>
    </row>
    <row r="86" spans="1:3" s="84" customFormat="1" ht="27.75" customHeight="1">
      <c r="A86" s="99">
        <v>2050299</v>
      </c>
      <c r="B86" s="100" t="s">
        <v>135</v>
      </c>
      <c r="C86" s="101">
        <f>VLOOKUP(A86,'[7]sheet1'!$D$6:$E$258,2,FALSE)</f>
        <v>57</v>
      </c>
    </row>
    <row r="87" spans="1:3" s="84" customFormat="1" ht="27.75" customHeight="1">
      <c r="A87" s="99">
        <v>206</v>
      </c>
      <c r="B87" s="100" t="s">
        <v>136</v>
      </c>
      <c r="C87" s="101">
        <f>VLOOKUP(A87,'[7]sheet1'!$D$6:$E$258,2,FALSE)</f>
        <v>3035.83</v>
      </c>
    </row>
    <row r="88" spans="1:3" s="84" customFormat="1" ht="27.75" customHeight="1">
      <c r="A88" s="99">
        <v>20601</v>
      </c>
      <c r="B88" s="100" t="s">
        <v>137</v>
      </c>
      <c r="C88" s="101">
        <f>VLOOKUP(A88,'[7]sheet1'!$D$6:$E$258,2,FALSE)</f>
        <v>3035.83</v>
      </c>
    </row>
    <row r="89" spans="1:3" s="84" customFormat="1" ht="27.75" customHeight="1">
      <c r="A89" s="99">
        <v>2060101</v>
      </c>
      <c r="B89" s="100" t="s">
        <v>70</v>
      </c>
      <c r="C89" s="101">
        <f>VLOOKUP(A89,'[7]sheet1'!$D$6:$E$258,2,FALSE)</f>
        <v>3025.44</v>
      </c>
    </row>
    <row r="90" spans="1:3" s="84" customFormat="1" ht="27.75" customHeight="1">
      <c r="A90" s="99">
        <v>2060199</v>
      </c>
      <c r="B90" s="100" t="s">
        <v>138</v>
      </c>
      <c r="C90" s="101">
        <f>VLOOKUP(A90,'[7]sheet1'!$D$6:$E$258,2,FALSE)</f>
        <v>10.38</v>
      </c>
    </row>
    <row r="91" spans="1:3" s="84" customFormat="1" ht="27.75" customHeight="1">
      <c r="A91" s="99">
        <v>207</v>
      </c>
      <c r="B91" s="100" t="s">
        <v>139</v>
      </c>
      <c r="C91" s="101">
        <f>VLOOKUP(A91,'[7]sheet1'!$D$6:$E$258,2,FALSE)</f>
        <v>1179.5</v>
      </c>
    </row>
    <row r="92" spans="1:3" s="84" customFormat="1" ht="27.75" customHeight="1">
      <c r="A92" s="99">
        <v>20701</v>
      </c>
      <c r="B92" s="100" t="s">
        <v>140</v>
      </c>
      <c r="C92" s="101">
        <f>VLOOKUP(A92,'[7]sheet1'!$D$6:$E$258,2,FALSE)</f>
        <v>1065.33</v>
      </c>
    </row>
    <row r="93" spans="1:3" s="84" customFormat="1" ht="27.75" customHeight="1">
      <c r="A93" s="99">
        <v>2070101</v>
      </c>
      <c r="B93" s="100" t="s">
        <v>70</v>
      </c>
      <c r="C93" s="101">
        <f>VLOOKUP(A93,'[7]sheet1'!$D$6:$E$258,2,FALSE)</f>
        <v>616.59</v>
      </c>
    </row>
    <row r="94" spans="1:3" s="84" customFormat="1" ht="27.75" customHeight="1">
      <c r="A94" s="99">
        <v>2070104</v>
      </c>
      <c r="B94" s="100" t="s">
        <v>141</v>
      </c>
      <c r="C94" s="101">
        <f>VLOOKUP(A94,'[7]sheet1'!$D$6:$E$258,2,FALSE)</f>
        <v>0.31</v>
      </c>
    </row>
    <row r="95" spans="1:3" s="84" customFormat="1" ht="27.75" customHeight="1">
      <c r="A95" s="99">
        <v>2070107</v>
      </c>
      <c r="B95" s="100" t="s">
        <v>142</v>
      </c>
      <c r="C95" s="101">
        <f>VLOOKUP(A95,'[7]sheet1'!$D$6:$E$258,2,FALSE)</f>
        <v>6.9</v>
      </c>
    </row>
    <row r="96" spans="1:3" s="84" customFormat="1" ht="27.75" customHeight="1">
      <c r="A96" s="99">
        <v>2070108</v>
      </c>
      <c r="B96" s="100" t="s">
        <v>143</v>
      </c>
      <c r="C96" s="101">
        <f>VLOOKUP(A96,'[7]sheet1'!$D$6:$E$258,2,FALSE)</f>
        <v>86.17</v>
      </c>
    </row>
    <row r="97" spans="1:3" s="84" customFormat="1" ht="27.75" customHeight="1">
      <c r="A97" s="99">
        <v>2070109</v>
      </c>
      <c r="B97" s="100" t="s">
        <v>144</v>
      </c>
      <c r="C97" s="101">
        <f>VLOOKUP(A97,'[7]sheet1'!$D$6:$E$258,2,FALSE)</f>
        <v>329.44</v>
      </c>
    </row>
    <row r="98" spans="1:3" s="84" customFormat="1" ht="27.75" customHeight="1">
      <c r="A98" s="99">
        <v>2070111</v>
      </c>
      <c r="B98" s="100" t="s">
        <v>145</v>
      </c>
      <c r="C98" s="101">
        <f>VLOOKUP(A98,'[7]sheet1'!$D$6:$E$258,2,FALSE)</f>
        <v>4</v>
      </c>
    </row>
    <row r="99" spans="1:3" s="84" customFormat="1" ht="27.75" customHeight="1">
      <c r="A99" s="99">
        <v>2070199</v>
      </c>
      <c r="B99" s="100" t="s">
        <v>146</v>
      </c>
      <c r="C99" s="101">
        <f>VLOOKUP(A99,'[7]sheet1'!$D$6:$E$258,2,FALSE)</f>
        <v>21.91</v>
      </c>
    </row>
    <row r="100" spans="1:3" s="84" customFormat="1" ht="27.75" customHeight="1">
      <c r="A100" s="102">
        <v>20702</v>
      </c>
      <c r="B100" s="100" t="s">
        <v>147</v>
      </c>
      <c r="C100" s="101">
        <f>VLOOKUP(A100,'[7]sheet1'!$D$6:$E$258,2,FALSE)</f>
        <v>2</v>
      </c>
    </row>
    <row r="101" spans="1:3" s="84" customFormat="1" ht="27.75" customHeight="1">
      <c r="A101" s="102">
        <v>2070204</v>
      </c>
      <c r="B101" s="100" t="s">
        <v>148</v>
      </c>
      <c r="C101" s="101">
        <f>VLOOKUP(A101,'[7]sheet1'!$D$6:$E$258,2,FALSE)</f>
        <v>2</v>
      </c>
    </row>
    <row r="102" spans="1:3" s="84" customFormat="1" ht="27.75" customHeight="1">
      <c r="A102" s="99">
        <v>20703</v>
      </c>
      <c r="B102" s="100" t="s">
        <v>149</v>
      </c>
      <c r="C102" s="101">
        <f>VLOOKUP(A102,'[7]sheet1'!$D$6:$E$258,2,FALSE)</f>
        <v>38.71</v>
      </c>
    </row>
    <row r="103" spans="1:3" s="84" customFormat="1" ht="27.75" customHeight="1">
      <c r="A103" s="99">
        <v>2070301</v>
      </c>
      <c r="B103" s="100" t="s">
        <v>70</v>
      </c>
      <c r="C103" s="101">
        <f>VLOOKUP(A103,'[7]sheet1'!$D$6:$E$258,2,FALSE)</f>
        <v>38.66</v>
      </c>
    </row>
    <row r="104" spans="1:3" s="84" customFormat="1" ht="27.75" customHeight="1">
      <c r="A104" s="99">
        <v>2070399</v>
      </c>
      <c r="B104" s="100" t="s">
        <v>150</v>
      </c>
      <c r="C104" s="101">
        <f>VLOOKUP(A104,'[7]sheet1'!$D$6:$E$258,2,FALSE)</f>
        <v>0.04</v>
      </c>
    </row>
    <row r="105" spans="1:3" s="84" customFormat="1" ht="27.75" customHeight="1">
      <c r="A105" s="99">
        <v>20799</v>
      </c>
      <c r="B105" s="100" t="s">
        <v>151</v>
      </c>
      <c r="C105" s="101">
        <f>VLOOKUP(A105,'[7]sheet1'!$D$6:$E$258,2,FALSE)</f>
        <v>73.45</v>
      </c>
    </row>
    <row r="106" spans="1:3" s="84" customFormat="1" ht="27.75" customHeight="1">
      <c r="A106" s="99">
        <v>2079999</v>
      </c>
      <c r="B106" s="100" t="s">
        <v>152</v>
      </c>
      <c r="C106" s="101">
        <f>VLOOKUP(A106,'[7]sheet1'!$D$6:$E$258,2,FALSE)</f>
        <v>73.45</v>
      </c>
    </row>
    <row r="107" spans="1:3" s="84" customFormat="1" ht="27.75" customHeight="1">
      <c r="A107" s="99">
        <v>208</v>
      </c>
      <c r="B107" s="100" t="s">
        <v>153</v>
      </c>
      <c r="C107" s="101">
        <f>VLOOKUP(A107,'[7]sheet1'!$D$6:$E$258,2,FALSE)</f>
        <v>6646.78</v>
      </c>
    </row>
    <row r="108" spans="1:3" s="84" customFormat="1" ht="27.75" customHeight="1">
      <c r="A108" s="99">
        <v>20801</v>
      </c>
      <c r="B108" s="100" t="s">
        <v>154</v>
      </c>
      <c r="C108" s="101">
        <f>VLOOKUP(A108,'[7]sheet1'!$D$6:$E$258,2,FALSE)</f>
        <v>512.41</v>
      </c>
    </row>
    <row r="109" spans="1:3" s="84" customFormat="1" ht="27.75" customHeight="1">
      <c r="A109" s="99">
        <v>2080101</v>
      </c>
      <c r="B109" s="100" t="s">
        <v>70</v>
      </c>
      <c r="C109" s="101">
        <f>VLOOKUP(A109,'[7]sheet1'!$D$6:$E$258,2,FALSE)</f>
        <v>405.81</v>
      </c>
    </row>
    <row r="110" spans="1:3" s="84" customFormat="1" ht="27.75" customHeight="1">
      <c r="A110" s="99">
        <v>2080199</v>
      </c>
      <c r="B110" s="100" t="s">
        <v>155</v>
      </c>
      <c r="C110" s="101">
        <f>VLOOKUP(A110,'[7]sheet1'!$D$6:$E$258,2,FALSE)</f>
        <v>106.59</v>
      </c>
    </row>
    <row r="111" spans="1:3" s="84" customFormat="1" ht="27.75" customHeight="1">
      <c r="A111" s="99">
        <v>20802</v>
      </c>
      <c r="B111" s="100" t="s">
        <v>156</v>
      </c>
      <c r="C111" s="101">
        <f>VLOOKUP(A111,'[7]sheet1'!$D$6:$E$258,2,FALSE)</f>
        <v>447.14</v>
      </c>
    </row>
    <row r="112" spans="1:3" s="84" customFormat="1" ht="27.75" customHeight="1">
      <c r="A112" s="99">
        <v>2080201</v>
      </c>
      <c r="B112" s="100" t="s">
        <v>70</v>
      </c>
      <c r="C112" s="101">
        <f>VLOOKUP(A112,'[7]sheet1'!$D$6:$E$258,2,FALSE)</f>
        <v>347.18</v>
      </c>
    </row>
    <row r="113" spans="1:3" s="84" customFormat="1" ht="27.75" customHeight="1">
      <c r="A113" s="102">
        <v>2080206</v>
      </c>
      <c r="B113" s="100" t="s">
        <v>157</v>
      </c>
      <c r="C113" s="101">
        <f>VLOOKUP(A113,'[7]sheet1'!$D$6:$E$258,2,FALSE)</f>
        <v>32.02</v>
      </c>
    </row>
    <row r="114" spans="1:3" s="84" customFormat="1" ht="27.75" customHeight="1">
      <c r="A114" s="102">
        <v>2080208</v>
      </c>
      <c r="B114" s="100" t="s">
        <v>158</v>
      </c>
      <c r="C114" s="101">
        <f>VLOOKUP(A114,'[7]sheet1'!$D$6:$E$258,2,FALSE)</f>
        <v>16.89</v>
      </c>
    </row>
    <row r="115" spans="1:3" s="84" customFormat="1" ht="27.75" customHeight="1">
      <c r="A115" s="99">
        <v>2080299</v>
      </c>
      <c r="B115" s="100" t="s">
        <v>159</v>
      </c>
      <c r="C115" s="101">
        <f>VLOOKUP(A115,'[7]sheet1'!$D$6:$E$258,2,FALSE)</f>
        <v>51.04</v>
      </c>
    </row>
    <row r="116" spans="1:3" s="84" customFormat="1" ht="27.75" customHeight="1">
      <c r="A116" s="99">
        <v>20805</v>
      </c>
      <c r="B116" s="100" t="s">
        <v>160</v>
      </c>
      <c r="C116" s="101">
        <f>VLOOKUP(A116,'[7]sheet1'!$D$6:$E$258,2,FALSE)</f>
        <v>2798.89</v>
      </c>
    </row>
    <row r="117" spans="1:3" s="84" customFormat="1" ht="27.75" customHeight="1">
      <c r="A117" s="99">
        <v>2080501</v>
      </c>
      <c r="B117" s="100" t="s">
        <v>161</v>
      </c>
      <c r="C117" s="101">
        <f>VLOOKUP(A117,'[7]sheet1'!$D$6:$E$258,2,FALSE)</f>
        <v>606.15</v>
      </c>
    </row>
    <row r="118" spans="1:3" s="84" customFormat="1" ht="27.75" customHeight="1">
      <c r="A118" s="99">
        <v>2080502</v>
      </c>
      <c r="B118" s="100" t="s">
        <v>162</v>
      </c>
      <c r="C118" s="101">
        <f>VLOOKUP(A118,'[7]sheet1'!$D$6:$E$258,2,FALSE)</f>
        <v>2192.73</v>
      </c>
    </row>
    <row r="119" spans="1:3" s="84" customFormat="1" ht="27.75" customHeight="1">
      <c r="A119" s="99">
        <v>20807</v>
      </c>
      <c r="B119" s="100" t="s">
        <v>163</v>
      </c>
      <c r="C119" s="101">
        <f>VLOOKUP(A119,'[7]sheet1'!$D$6:$E$258,2,FALSE)</f>
        <v>222.18</v>
      </c>
    </row>
    <row r="120" spans="1:3" s="84" customFormat="1" ht="27.75" customHeight="1">
      <c r="A120" s="99">
        <v>2080701</v>
      </c>
      <c r="B120" s="100" t="s">
        <v>164</v>
      </c>
      <c r="C120" s="101">
        <f>VLOOKUP(A120,'[7]sheet1'!$D$6:$E$258,2,FALSE)</f>
        <v>109.18</v>
      </c>
    </row>
    <row r="121" spans="1:3" s="84" customFormat="1" ht="27.75" customHeight="1">
      <c r="A121" s="99">
        <v>2080799</v>
      </c>
      <c r="B121" s="100" t="s">
        <v>165</v>
      </c>
      <c r="C121" s="101">
        <f>VLOOKUP(A121,'[7]sheet1'!$D$6:$E$258,2,FALSE)</f>
        <v>113</v>
      </c>
    </row>
    <row r="122" spans="1:3" s="84" customFormat="1" ht="27.75" customHeight="1">
      <c r="A122" s="99">
        <v>20808</v>
      </c>
      <c r="B122" s="100" t="s">
        <v>166</v>
      </c>
      <c r="C122" s="101">
        <f>VLOOKUP(A122,'[7]sheet1'!$D$6:$E$258,2,FALSE)</f>
        <v>1183.09</v>
      </c>
    </row>
    <row r="123" spans="1:3" s="84" customFormat="1" ht="27.75" customHeight="1">
      <c r="A123" s="99">
        <v>2080801</v>
      </c>
      <c r="B123" s="100" t="s">
        <v>167</v>
      </c>
      <c r="C123" s="101">
        <f>VLOOKUP(A123,'[7]sheet1'!$D$6:$E$258,2,FALSE)</f>
        <v>0.05</v>
      </c>
    </row>
    <row r="124" spans="1:3" s="84" customFormat="1" ht="27.75" customHeight="1">
      <c r="A124" s="99">
        <v>2080802</v>
      </c>
      <c r="B124" s="100" t="s">
        <v>168</v>
      </c>
      <c r="C124" s="101">
        <f>VLOOKUP(A124,'[7]sheet1'!$D$6:$E$258,2,FALSE)</f>
        <v>557.4</v>
      </c>
    </row>
    <row r="125" spans="1:3" s="84" customFormat="1" ht="27.75" customHeight="1">
      <c r="A125" s="99">
        <v>2080803</v>
      </c>
      <c r="B125" s="100" t="s">
        <v>169</v>
      </c>
      <c r="C125" s="101">
        <f>VLOOKUP(A125,'[7]sheet1'!$D$6:$E$258,2,FALSE)</f>
        <v>20.27</v>
      </c>
    </row>
    <row r="126" spans="1:3" s="84" customFormat="1" ht="27.75" customHeight="1">
      <c r="A126" s="99">
        <v>2080805</v>
      </c>
      <c r="B126" s="100" t="s">
        <v>170</v>
      </c>
      <c r="C126" s="101">
        <f>VLOOKUP(A126,'[7]sheet1'!$D$6:$E$258,2,FALSE)</f>
        <v>60</v>
      </c>
    </row>
    <row r="127" spans="1:3" s="84" customFormat="1" ht="27.75" customHeight="1">
      <c r="A127" s="99">
        <v>2080899</v>
      </c>
      <c r="B127" s="100" t="s">
        <v>171</v>
      </c>
      <c r="C127" s="101">
        <f>VLOOKUP(A127,'[7]sheet1'!$D$6:$E$258,2,FALSE)</f>
        <v>545.35</v>
      </c>
    </row>
    <row r="128" spans="1:3" s="84" customFormat="1" ht="27.75" customHeight="1">
      <c r="A128" s="99">
        <v>20809</v>
      </c>
      <c r="B128" s="100" t="s">
        <v>172</v>
      </c>
      <c r="C128" s="101">
        <f>VLOOKUP(A128,'[7]sheet1'!$D$6:$E$258,2,FALSE)</f>
        <v>283.67</v>
      </c>
    </row>
    <row r="129" spans="1:3" s="84" customFormat="1" ht="27.75" customHeight="1">
      <c r="A129" s="99">
        <v>2080901</v>
      </c>
      <c r="B129" s="100" t="s">
        <v>173</v>
      </c>
      <c r="C129" s="101">
        <f>VLOOKUP(A129,'[7]sheet1'!$D$6:$E$258,2,FALSE)</f>
        <v>283.67</v>
      </c>
    </row>
    <row r="130" spans="1:3" s="84" customFormat="1" ht="27.75" customHeight="1">
      <c r="A130" s="99">
        <v>20810</v>
      </c>
      <c r="B130" s="100" t="s">
        <v>174</v>
      </c>
      <c r="C130" s="101">
        <f>VLOOKUP(A130,'[7]sheet1'!$D$6:$E$258,2,FALSE)</f>
        <v>194.79</v>
      </c>
    </row>
    <row r="131" spans="1:3" s="84" customFormat="1" ht="27.75" customHeight="1">
      <c r="A131" s="99">
        <v>2081001</v>
      </c>
      <c r="B131" s="100" t="s">
        <v>175</v>
      </c>
      <c r="C131" s="101">
        <f>VLOOKUP(A131,'[7]sheet1'!$D$6:$E$258,2,FALSE)</f>
        <v>5.9</v>
      </c>
    </row>
    <row r="132" spans="1:3" s="84" customFormat="1" ht="27.75" customHeight="1">
      <c r="A132" s="99">
        <v>2081002</v>
      </c>
      <c r="B132" s="100" t="s">
        <v>176</v>
      </c>
      <c r="C132" s="101">
        <f>VLOOKUP(A132,'[7]sheet1'!$D$6:$E$258,2,FALSE)</f>
        <v>183.08</v>
      </c>
    </row>
    <row r="133" spans="1:3" s="84" customFormat="1" ht="27.75" customHeight="1">
      <c r="A133" s="99">
        <v>2081006</v>
      </c>
      <c r="B133" s="100" t="s">
        <v>177</v>
      </c>
      <c r="C133" s="101">
        <f>VLOOKUP(A133,'[7]sheet1'!$D$6:$E$258,2,FALSE)</f>
        <v>5.8</v>
      </c>
    </row>
    <row r="134" spans="1:3" s="84" customFormat="1" ht="27.75" customHeight="1">
      <c r="A134" s="99">
        <v>20811</v>
      </c>
      <c r="B134" s="100" t="s">
        <v>178</v>
      </c>
      <c r="C134" s="101">
        <f>VLOOKUP(A134,'[7]sheet1'!$D$6:$E$258,2,FALSE)</f>
        <v>0.18</v>
      </c>
    </row>
    <row r="135" spans="1:3" s="84" customFormat="1" ht="27.75" customHeight="1">
      <c r="A135" s="99">
        <v>2081199</v>
      </c>
      <c r="B135" s="100" t="s">
        <v>179</v>
      </c>
      <c r="C135" s="101">
        <f>VLOOKUP(A135,'[7]sheet1'!$D$6:$E$258,2,FALSE)</f>
        <v>0.18</v>
      </c>
    </row>
    <row r="136" spans="1:3" s="84" customFormat="1" ht="27.75" customHeight="1">
      <c r="A136" s="99">
        <v>20816</v>
      </c>
      <c r="B136" s="100" t="s">
        <v>180</v>
      </c>
      <c r="C136" s="101">
        <f>VLOOKUP(A136,'[7]sheet1'!$D$6:$E$258,2,FALSE)</f>
        <v>1.01</v>
      </c>
    </row>
    <row r="137" spans="1:3" s="84" customFormat="1" ht="27.75" customHeight="1">
      <c r="A137" s="99">
        <v>2081699</v>
      </c>
      <c r="B137" s="100" t="s">
        <v>181</v>
      </c>
      <c r="C137" s="101">
        <f>VLOOKUP(A137,'[7]sheet1'!$D$6:$E$258,2,FALSE)</f>
        <v>1.01</v>
      </c>
    </row>
    <row r="138" spans="1:3" s="84" customFormat="1" ht="27.75" customHeight="1">
      <c r="A138" s="99">
        <v>20819</v>
      </c>
      <c r="B138" s="100" t="s">
        <v>182</v>
      </c>
      <c r="C138" s="101">
        <f>VLOOKUP(A138,'[7]sheet1'!$D$6:$E$258,2,FALSE)</f>
        <v>225.77</v>
      </c>
    </row>
    <row r="139" spans="1:3" s="84" customFormat="1" ht="27.75" customHeight="1">
      <c r="A139" s="99">
        <v>2081901</v>
      </c>
      <c r="B139" s="100" t="s">
        <v>183</v>
      </c>
      <c r="C139" s="101">
        <f>VLOOKUP(A139,'[7]sheet1'!$D$6:$E$258,2,FALSE)</f>
        <v>60.71</v>
      </c>
    </row>
    <row r="140" spans="1:3" s="84" customFormat="1" ht="27.75" customHeight="1">
      <c r="A140" s="99">
        <v>2081902</v>
      </c>
      <c r="B140" s="100" t="s">
        <v>184</v>
      </c>
      <c r="C140" s="101">
        <f>VLOOKUP(A140,'[7]sheet1'!$D$6:$E$258,2,FALSE)</f>
        <v>165.06</v>
      </c>
    </row>
    <row r="141" spans="1:3" s="84" customFormat="1" ht="27.75" customHeight="1">
      <c r="A141" s="99">
        <v>20820</v>
      </c>
      <c r="B141" s="100" t="s">
        <v>185</v>
      </c>
      <c r="C141" s="101">
        <f>VLOOKUP(A141,'[7]sheet1'!$D$6:$E$258,2,FALSE)</f>
        <v>355.29</v>
      </c>
    </row>
    <row r="142" spans="1:3" s="84" customFormat="1" ht="27.75" customHeight="1">
      <c r="A142" s="99">
        <v>2082001</v>
      </c>
      <c r="B142" s="100" t="s">
        <v>186</v>
      </c>
      <c r="C142" s="101">
        <f>VLOOKUP(A142,'[7]sheet1'!$D$6:$E$258,2,FALSE)</f>
        <v>355.29</v>
      </c>
    </row>
    <row r="143" spans="1:3" s="84" customFormat="1" ht="27.75" customHeight="1">
      <c r="A143" s="99">
        <v>20821</v>
      </c>
      <c r="B143" s="100" t="s">
        <v>187</v>
      </c>
      <c r="C143" s="101">
        <f>VLOOKUP(A143,'[7]sheet1'!$D$6:$E$258,2,FALSE)</f>
        <v>43.53</v>
      </c>
    </row>
    <row r="144" spans="1:3" s="84" customFormat="1" ht="27.75" customHeight="1">
      <c r="A144" s="99">
        <v>2082102</v>
      </c>
      <c r="B144" s="100" t="s">
        <v>188</v>
      </c>
      <c r="C144" s="101">
        <f>VLOOKUP(A144,'[7]sheet1'!$D$6:$E$258,2,FALSE)</f>
        <v>43.53</v>
      </c>
    </row>
    <row r="145" spans="1:3" s="84" customFormat="1" ht="27.75" customHeight="1">
      <c r="A145" s="99">
        <v>20828</v>
      </c>
      <c r="B145" s="100" t="s">
        <v>189</v>
      </c>
      <c r="C145" s="101">
        <f>VLOOKUP(A145,'[7]sheet1'!$D$6:$E$258,2,FALSE)</f>
        <v>139.81</v>
      </c>
    </row>
    <row r="146" spans="1:3" s="84" customFormat="1" ht="27.75" customHeight="1">
      <c r="A146" s="99">
        <v>2082804</v>
      </c>
      <c r="B146" s="100" t="s">
        <v>190</v>
      </c>
      <c r="C146" s="101">
        <f>VLOOKUP(A146,'[7]sheet1'!$D$6:$E$258,2,FALSE)</f>
        <v>11.28</v>
      </c>
    </row>
    <row r="147" spans="1:3" s="84" customFormat="1" ht="27.75" customHeight="1">
      <c r="A147" s="99">
        <v>2082850</v>
      </c>
      <c r="B147" s="100" t="s">
        <v>104</v>
      </c>
      <c r="C147" s="101">
        <f>VLOOKUP(A147,'[7]sheet1'!$D$6:$E$258,2,FALSE)</f>
        <v>113.19</v>
      </c>
    </row>
    <row r="148" spans="1:3" s="84" customFormat="1" ht="27.75" customHeight="1">
      <c r="A148" s="99">
        <v>2082899</v>
      </c>
      <c r="B148" s="100" t="s">
        <v>191</v>
      </c>
      <c r="C148" s="101">
        <f>VLOOKUP(A148,'[7]sheet1'!$D$6:$E$258,2,FALSE)</f>
        <v>15.33</v>
      </c>
    </row>
    <row r="149" spans="1:3" s="84" customFormat="1" ht="27.75" customHeight="1">
      <c r="A149" s="99">
        <v>20899</v>
      </c>
      <c r="B149" s="100" t="s">
        <v>192</v>
      </c>
      <c r="C149" s="101">
        <f>VLOOKUP(A149,'[7]sheet1'!$D$6:$E$258,2,FALSE)</f>
        <v>238.97</v>
      </c>
    </row>
    <row r="150" spans="1:3" s="84" customFormat="1" ht="27.75" customHeight="1">
      <c r="A150" s="99">
        <v>2089999</v>
      </c>
      <c r="B150" s="100" t="s">
        <v>193</v>
      </c>
      <c r="C150" s="101">
        <f>VLOOKUP(A150,'[7]sheet1'!$D$6:$E$258,2,FALSE)</f>
        <v>238.97</v>
      </c>
    </row>
    <row r="151" spans="1:3" s="84" customFormat="1" ht="27.75" customHeight="1">
      <c r="A151" s="99">
        <v>210</v>
      </c>
      <c r="B151" s="100" t="s">
        <v>194</v>
      </c>
      <c r="C151" s="101">
        <f>VLOOKUP(A151,'[7]sheet1'!$D$6:$E$258,2,FALSE)</f>
        <v>5581.64</v>
      </c>
    </row>
    <row r="152" spans="1:3" s="84" customFormat="1" ht="27.75" customHeight="1">
      <c r="A152" s="99">
        <v>21001</v>
      </c>
      <c r="B152" s="100" t="s">
        <v>195</v>
      </c>
      <c r="C152" s="101">
        <f>VLOOKUP(A152,'[7]sheet1'!$D$6:$E$258,2,FALSE)</f>
        <v>146.87</v>
      </c>
    </row>
    <row r="153" spans="1:3" s="84" customFormat="1" ht="27.75" customHeight="1">
      <c r="A153" s="99">
        <v>2100101</v>
      </c>
      <c r="B153" s="100" t="s">
        <v>70</v>
      </c>
      <c r="C153" s="101">
        <f>VLOOKUP(A153,'[7]sheet1'!$D$6:$E$258,2,FALSE)</f>
        <v>125.85</v>
      </c>
    </row>
    <row r="154" spans="1:3" s="84" customFormat="1" ht="27.75" customHeight="1">
      <c r="A154" s="99">
        <v>2100199</v>
      </c>
      <c r="B154" s="100" t="s">
        <v>196</v>
      </c>
      <c r="C154" s="101">
        <f>VLOOKUP(A154,'[7]sheet1'!$D$6:$E$258,2,FALSE)</f>
        <v>21.01</v>
      </c>
    </row>
    <row r="155" spans="1:3" s="84" customFormat="1" ht="27.75" customHeight="1">
      <c r="A155" s="99">
        <v>21002</v>
      </c>
      <c r="B155" s="100" t="s">
        <v>197</v>
      </c>
      <c r="C155" s="101">
        <f>VLOOKUP(A155,'[7]sheet1'!$D$6:$E$258,2,FALSE)</f>
        <v>34.56</v>
      </c>
    </row>
    <row r="156" spans="1:3" s="84" customFormat="1" ht="27.75" customHeight="1">
      <c r="A156" s="99">
        <v>2100201</v>
      </c>
      <c r="B156" s="100" t="s">
        <v>198</v>
      </c>
      <c r="C156" s="101">
        <f>VLOOKUP(A156,'[7]sheet1'!$D$6:$E$258,2,FALSE)</f>
        <v>2</v>
      </c>
    </row>
    <row r="157" spans="1:3" s="84" customFormat="1" ht="27.75" customHeight="1">
      <c r="A157" s="99">
        <v>2100202</v>
      </c>
      <c r="B157" s="100" t="s">
        <v>199</v>
      </c>
      <c r="C157" s="101">
        <f>VLOOKUP(A157,'[7]sheet1'!$D$6:$E$258,2,FALSE)</f>
        <v>5</v>
      </c>
    </row>
    <row r="158" spans="1:3" s="84" customFormat="1" ht="27.75" customHeight="1">
      <c r="A158" s="99">
        <v>2100299</v>
      </c>
      <c r="B158" s="100" t="s">
        <v>200</v>
      </c>
      <c r="C158" s="101">
        <f>VLOOKUP(A158,'[7]sheet1'!$D$6:$E$258,2,FALSE)</f>
        <v>27.56</v>
      </c>
    </row>
    <row r="159" spans="1:3" s="84" customFormat="1" ht="27.75" customHeight="1">
      <c r="A159" s="99">
        <v>21003</v>
      </c>
      <c r="B159" s="100" t="s">
        <v>201</v>
      </c>
      <c r="C159" s="101">
        <f>VLOOKUP(A159,'[7]sheet1'!$D$6:$E$258,2,FALSE)</f>
        <v>1407.62</v>
      </c>
    </row>
    <row r="160" spans="1:3" s="84" customFormat="1" ht="27.75" customHeight="1">
      <c r="A160" s="99">
        <v>2100301</v>
      </c>
      <c r="B160" s="100" t="s">
        <v>202</v>
      </c>
      <c r="C160" s="101">
        <f>VLOOKUP(A160,'[7]sheet1'!$D$6:$E$258,2,FALSE)</f>
        <v>17.97</v>
      </c>
    </row>
    <row r="161" spans="1:3" s="84" customFormat="1" ht="27.75" customHeight="1">
      <c r="A161" s="99">
        <v>2100399</v>
      </c>
      <c r="B161" s="100" t="s">
        <v>203</v>
      </c>
      <c r="C161" s="101">
        <f>VLOOKUP(A161,'[7]sheet1'!$D$6:$E$258,2,FALSE)</f>
        <v>1389.65</v>
      </c>
    </row>
    <row r="162" spans="1:3" s="84" customFormat="1" ht="27.75" customHeight="1">
      <c r="A162" s="99">
        <v>21004</v>
      </c>
      <c r="B162" s="100" t="s">
        <v>204</v>
      </c>
      <c r="C162" s="101">
        <f>VLOOKUP(A162,'[7]sheet1'!$D$6:$E$258,2,FALSE)</f>
        <v>3561.07</v>
      </c>
    </row>
    <row r="163" spans="1:3" s="84" customFormat="1" ht="27.75" customHeight="1">
      <c r="A163" s="99">
        <v>2100408</v>
      </c>
      <c r="B163" s="100" t="s">
        <v>205</v>
      </c>
      <c r="C163" s="101">
        <f>VLOOKUP(A163,'[7]sheet1'!$D$6:$E$258,2,FALSE)</f>
        <v>1219.27</v>
      </c>
    </row>
    <row r="164" spans="1:3" s="84" customFormat="1" ht="27.75" customHeight="1">
      <c r="A164" s="99">
        <v>2100409</v>
      </c>
      <c r="B164" s="100" t="s">
        <v>206</v>
      </c>
      <c r="C164" s="101">
        <f>VLOOKUP(A164,'[7]sheet1'!$D$6:$E$258,2,FALSE)</f>
        <v>40.29</v>
      </c>
    </row>
    <row r="165" spans="1:3" s="84" customFormat="1" ht="27.75" customHeight="1">
      <c r="A165" s="99">
        <v>2100410</v>
      </c>
      <c r="B165" s="100" t="s">
        <v>207</v>
      </c>
      <c r="C165" s="101">
        <f>VLOOKUP(A165,'[7]sheet1'!$D$6:$E$258,2,FALSE)</f>
        <v>2299.24</v>
      </c>
    </row>
    <row r="166" spans="1:3" s="84" customFormat="1" ht="27.75" customHeight="1">
      <c r="A166" s="99">
        <v>2100499</v>
      </c>
      <c r="B166" s="100" t="s">
        <v>208</v>
      </c>
      <c r="C166" s="101">
        <f>VLOOKUP(A166,'[7]sheet1'!$D$6:$E$258,2,FALSE)</f>
        <v>2.26</v>
      </c>
    </row>
    <row r="167" spans="1:3" s="84" customFormat="1" ht="27.75" customHeight="1">
      <c r="A167" s="99">
        <v>21007</v>
      </c>
      <c r="B167" s="100" t="s">
        <v>209</v>
      </c>
      <c r="C167" s="101">
        <f>VLOOKUP(A167,'[7]sheet1'!$D$6:$E$258,2,FALSE)</f>
        <v>339.41</v>
      </c>
    </row>
    <row r="168" spans="1:3" s="84" customFormat="1" ht="27.75" customHeight="1">
      <c r="A168" s="99">
        <v>2100717</v>
      </c>
      <c r="B168" s="100" t="s">
        <v>210</v>
      </c>
      <c r="C168" s="101">
        <f>VLOOKUP(A168,'[7]sheet1'!$D$6:$E$258,2,FALSE)</f>
        <v>200.99</v>
      </c>
    </row>
    <row r="169" spans="1:3" s="84" customFormat="1" ht="27.75" customHeight="1">
      <c r="A169" s="99">
        <v>2100799</v>
      </c>
      <c r="B169" s="100" t="s">
        <v>211</v>
      </c>
      <c r="C169" s="101">
        <f>VLOOKUP(A169,'[7]sheet1'!$D$6:$E$258,2,FALSE)</f>
        <v>138.42</v>
      </c>
    </row>
    <row r="170" spans="1:3" s="84" customFormat="1" ht="27.75" customHeight="1">
      <c r="A170" s="99">
        <v>21011</v>
      </c>
      <c r="B170" s="100" t="s">
        <v>212</v>
      </c>
      <c r="C170" s="101">
        <f>VLOOKUP(A170,'[7]sheet1'!$D$6:$E$258,2,FALSE)</f>
        <v>4.25</v>
      </c>
    </row>
    <row r="171" spans="1:3" s="84" customFormat="1" ht="27.75" customHeight="1">
      <c r="A171" s="99">
        <v>2101103</v>
      </c>
      <c r="B171" s="100" t="s">
        <v>213</v>
      </c>
      <c r="C171" s="101">
        <f>VLOOKUP(A171,'[7]sheet1'!$D$6:$E$258,2,FALSE)</f>
        <v>4.25</v>
      </c>
    </row>
    <row r="172" spans="1:3" s="84" customFormat="1" ht="27.75" customHeight="1">
      <c r="A172" s="99">
        <v>21012</v>
      </c>
      <c r="B172" s="100" t="s">
        <v>214</v>
      </c>
      <c r="C172" s="101">
        <f>VLOOKUP(A172,'[7]sheet1'!$D$6:$E$258,2,FALSE)</f>
        <v>75.39</v>
      </c>
    </row>
    <row r="173" spans="1:3" s="84" customFormat="1" ht="27.75" customHeight="1">
      <c r="A173" s="99">
        <v>2101299</v>
      </c>
      <c r="B173" s="100" t="s">
        <v>215</v>
      </c>
      <c r="C173" s="101">
        <f>VLOOKUP(A173,'[7]sheet1'!$D$6:$E$258,2,FALSE)</f>
        <v>75.39</v>
      </c>
    </row>
    <row r="174" spans="1:3" s="84" customFormat="1" ht="27.75" customHeight="1">
      <c r="A174" s="99">
        <v>21013</v>
      </c>
      <c r="B174" s="100" t="s">
        <v>216</v>
      </c>
      <c r="C174" s="101">
        <f>VLOOKUP(A174,'[7]sheet1'!$D$6:$E$258,2,FALSE)</f>
        <v>8.76</v>
      </c>
    </row>
    <row r="175" spans="1:3" s="84" customFormat="1" ht="27.75" customHeight="1">
      <c r="A175" s="99">
        <v>2101302</v>
      </c>
      <c r="B175" s="100" t="s">
        <v>217</v>
      </c>
      <c r="C175" s="101">
        <f>VLOOKUP(A175,'[7]sheet1'!$D$6:$E$258,2,FALSE)</f>
        <v>8.76</v>
      </c>
    </row>
    <row r="176" spans="1:3" s="84" customFormat="1" ht="27.75" customHeight="1">
      <c r="A176" s="99">
        <v>21014</v>
      </c>
      <c r="B176" s="100" t="s">
        <v>218</v>
      </c>
      <c r="C176" s="101">
        <f>VLOOKUP(A176,'[7]sheet1'!$D$6:$E$258,2,FALSE)</f>
        <v>3.4</v>
      </c>
    </row>
    <row r="177" spans="1:3" s="84" customFormat="1" ht="27.75" customHeight="1">
      <c r="A177" s="99">
        <v>2101401</v>
      </c>
      <c r="B177" s="100" t="s">
        <v>219</v>
      </c>
      <c r="C177" s="101">
        <f>VLOOKUP(A177,'[7]sheet1'!$D$6:$E$258,2,FALSE)</f>
        <v>3.4</v>
      </c>
    </row>
    <row r="178" spans="1:3" s="84" customFormat="1" ht="27.75" customHeight="1">
      <c r="A178" s="99">
        <v>21016</v>
      </c>
      <c r="B178" s="100" t="s">
        <v>220</v>
      </c>
      <c r="C178" s="101">
        <f>VLOOKUP(A178,'[7]sheet1'!$D$6:$E$258,2,FALSE)</f>
        <v>0.27</v>
      </c>
    </row>
    <row r="179" spans="1:3" s="84" customFormat="1" ht="27.75" customHeight="1">
      <c r="A179" s="99">
        <v>2101601</v>
      </c>
      <c r="B179" s="100" t="s">
        <v>221</v>
      </c>
      <c r="C179" s="101">
        <f>VLOOKUP(A179,'[7]sheet1'!$D$6:$E$258,2,FALSE)</f>
        <v>0.27</v>
      </c>
    </row>
    <row r="180" spans="1:3" s="84" customFormat="1" ht="27.75" customHeight="1">
      <c r="A180" s="99">
        <v>211</v>
      </c>
      <c r="B180" s="100" t="s">
        <v>222</v>
      </c>
      <c r="C180" s="101">
        <f>VLOOKUP(A180,'[7]sheet1'!$D$6:$E$258,2,FALSE)</f>
        <v>586.04</v>
      </c>
    </row>
    <row r="181" spans="1:3" s="84" customFormat="1" ht="27.75" customHeight="1">
      <c r="A181" s="99">
        <v>21101</v>
      </c>
      <c r="B181" s="100" t="s">
        <v>223</v>
      </c>
      <c r="C181" s="101">
        <f>VLOOKUP(A181,'[7]sheet1'!$D$6:$E$258,2,FALSE)</f>
        <v>184.95</v>
      </c>
    </row>
    <row r="182" spans="1:3" s="84" customFormat="1" ht="27.75" customHeight="1">
      <c r="A182" s="99">
        <v>2110101</v>
      </c>
      <c r="B182" s="100" t="s">
        <v>70</v>
      </c>
      <c r="C182" s="101">
        <f>VLOOKUP(A182,'[7]sheet1'!$D$6:$E$258,2,FALSE)</f>
        <v>124.42</v>
      </c>
    </row>
    <row r="183" spans="1:3" s="84" customFormat="1" ht="27.75" customHeight="1">
      <c r="A183" s="99">
        <v>2110199</v>
      </c>
      <c r="B183" s="100" t="s">
        <v>224</v>
      </c>
      <c r="C183" s="101">
        <f>VLOOKUP(A183,'[7]sheet1'!$D$6:$E$258,2,FALSE)</f>
        <v>60.52</v>
      </c>
    </row>
    <row r="184" spans="1:3" s="84" customFormat="1" ht="27.75" customHeight="1">
      <c r="A184" s="99">
        <v>21104</v>
      </c>
      <c r="B184" s="100" t="s">
        <v>225</v>
      </c>
      <c r="C184" s="101">
        <f>VLOOKUP(A184,'[7]sheet1'!$D$6:$E$258,2,FALSE)</f>
        <v>401.09</v>
      </c>
    </row>
    <row r="185" spans="1:3" s="84" customFormat="1" ht="27.75" customHeight="1">
      <c r="A185" s="99">
        <v>2110401</v>
      </c>
      <c r="B185" s="100" t="s">
        <v>226</v>
      </c>
      <c r="C185" s="101">
        <f>VLOOKUP(A185,'[7]sheet1'!$D$6:$E$258,2,FALSE)</f>
        <v>261.41</v>
      </c>
    </row>
    <row r="186" spans="1:3" s="84" customFormat="1" ht="27.75" customHeight="1">
      <c r="A186" s="99">
        <v>2110499</v>
      </c>
      <c r="B186" s="100" t="s">
        <v>227</v>
      </c>
      <c r="C186" s="101">
        <f>VLOOKUP(A186,'[7]sheet1'!$D$6:$E$258,2,FALSE)</f>
        <v>139.67</v>
      </c>
    </row>
    <row r="187" spans="1:3" s="84" customFormat="1" ht="27.75" customHeight="1">
      <c r="A187" s="99">
        <v>212</v>
      </c>
      <c r="B187" s="100" t="s">
        <v>228</v>
      </c>
      <c r="C187" s="101">
        <f>VLOOKUP(A187,'[7]sheet1'!$D$6:$E$258,2,FALSE)</f>
        <v>5238.55</v>
      </c>
    </row>
    <row r="188" spans="1:3" s="84" customFormat="1" ht="27.75" customHeight="1">
      <c r="A188" s="99">
        <v>21201</v>
      </c>
      <c r="B188" s="100" t="s">
        <v>229</v>
      </c>
      <c r="C188" s="101">
        <f>VLOOKUP(A188,'[7]sheet1'!$D$6:$E$258,2,FALSE)</f>
        <v>1070.44</v>
      </c>
    </row>
    <row r="189" spans="1:3" s="84" customFormat="1" ht="27.75" customHeight="1">
      <c r="A189" s="99">
        <v>2120101</v>
      </c>
      <c r="B189" s="100" t="s">
        <v>70</v>
      </c>
      <c r="C189" s="101">
        <f>VLOOKUP(A189,'[7]sheet1'!$D$6:$E$258,2,FALSE)</f>
        <v>567.2</v>
      </c>
    </row>
    <row r="190" spans="1:3" s="84" customFormat="1" ht="27.75" customHeight="1">
      <c r="A190" s="99">
        <v>2120104</v>
      </c>
      <c r="B190" s="100" t="s">
        <v>230</v>
      </c>
      <c r="C190" s="101">
        <f>VLOOKUP(A190,'[7]sheet1'!$D$6:$E$258,2,FALSE)</f>
        <v>502.51</v>
      </c>
    </row>
    <row r="191" spans="1:3" s="84" customFormat="1" ht="27.75" customHeight="1">
      <c r="A191" s="99">
        <v>2120199</v>
      </c>
      <c r="B191" s="100" t="s">
        <v>231</v>
      </c>
      <c r="C191" s="101">
        <f>VLOOKUP(A191,'[7]sheet1'!$D$6:$E$258,2,FALSE)</f>
        <v>0.72</v>
      </c>
    </row>
    <row r="192" spans="1:3" s="84" customFormat="1" ht="27.75" customHeight="1">
      <c r="A192" s="99">
        <v>21202</v>
      </c>
      <c r="B192" s="100" t="s">
        <v>232</v>
      </c>
      <c r="C192" s="101">
        <f>VLOOKUP(A192,'[7]sheet1'!$D$6:$E$258,2,FALSE)</f>
        <v>61.92</v>
      </c>
    </row>
    <row r="193" spans="1:3" s="84" customFormat="1" ht="27.75" customHeight="1">
      <c r="A193" s="99">
        <v>2120201</v>
      </c>
      <c r="B193" s="100" t="s">
        <v>233</v>
      </c>
      <c r="C193" s="101">
        <f>VLOOKUP(A193,'[7]sheet1'!$D$6:$E$258,2,FALSE)</f>
        <v>61.92</v>
      </c>
    </row>
    <row r="194" spans="1:3" s="84" customFormat="1" ht="27.75" customHeight="1">
      <c r="A194" s="99">
        <v>21203</v>
      </c>
      <c r="B194" s="100" t="s">
        <v>234</v>
      </c>
      <c r="C194" s="101">
        <f>VLOOKUP(A194,'[7]sheet1'!$D$6:$E$258,2,FALSE)</f>
        <v>993.39</v>
      </c>
    </row>
    <row r="195" spans="1:3" s="84" customFormat="1" ht="27.75" customHeight="1">
      <c r="A195" s="99">
        <v>2120399</v>
      </c>
      <c r="B195" s="100" t="s">
        <v>235</v>
      </c>
      <c r="C195" s="101">
        <f>VLOOKUP(A195,'[7]sheet1'!$D$6:$E$258,2,FALSE)</f>
        <v>993.39</v>
      </c>
    </row>
    <row r="196" spans="1:3" s="84" customFormat="1" ht="27.75" customHeight="1">
      <c r="A196" s="99">
        <v>21205</v>
      </c>
      <c r="B196" s="100" t="s">
        <v>236</v>
      </c>
      <c r="C196" s="101">
        <f>VLOOKUP(A196,'[7]sheet1'!$D$6:$E$258,2,FALSE)</f>
        <v>2421.77</v>
      </c>
    </row>
    <row r="197" spans="1:3" s="84" customFormat="1" ht="27.75" customHeight="1">
      <c r="A197" s="99">
        <v>2120501</v>
      </c>
      <c r="B197" s="100" t="s">
        <v>237</v>
      </c>
      <c r="C197" s="101">
        <f>VLOOKUP(A197,'[7]sheet1'!$D$6:$E$258,2,FALSE)</f>
        <v>2421.77</v>
      </c>
    </row>
    <row r="198" spans="1:3" s="84" customFormat="1" ht="27.75" customHeight="1">
      <c r="A198" s="99">
        <v>21206</v>
      </c>
      <c r="B198" s="100" t="s">
        <v>238</v>
      </c>
      <c r="C198" s="101">
        <f>VLOOKUP(A198,'[7]sheet1'!$D$6:$E$258,2,FALSE)</f>
        <v>5</v>
      </c>
    </row>
    <row r="199" spans="1:3" s="84" customFormat="1" ht="27.75" customHeight="1">
      <c r="A199" s="99">
        <v>2120601</v>
      </c>
      <c r="B199" s="100" t="s">
        <v>238</v>
      </c>
      <c r="C199" s="101">
        <f>VLOOKUP(A199,'[7]sheet1'!$D$6:$E$258,2,FALSE)</f>
        <v>5</v>
      </c>
    </row>
    <row r="200" spans="1:3" s="84" customFormat="1" ht="27.75" customHeight="1">
      <c r="A200" s="99">
        <v>21299</v>
      </c>
      <c r="B200" s="100" t="s">
        <v>239</v>
      </c>
      <c r="C200" s="101">
        <f>VLOOKUP(A200,'[7]sheet1'!$D$6:$E$258,2,FALSE)</f>
        <v>686.01</v>
      </c>
    </row>
    <row r="201" spans="1:3" s="84" customFormat="1" ht="27.75" customHeight="1">
      <c r="A201" s="99">
        <v>2129999</v>
      </c>
      <c r="B201" s="100" t="s">
        <v>240</v>
      </c>
      <c r="C201" s="101">
        <f>VLOOKUP(A201,'[7]sheet1'!$D$6:$E$258,2,FALSE)</f>
        <v>686.01</v>
      </c>
    </row>
    <row r="202" spans="1:3" s="84" customFormat="1" ht="27.75" customHeight="1">
      <c r="A202" s="99">
        <v>213</v>
      </c>
      <c r="B202" s="100" t="s">
        <v>241</v>
      </c>
      <c r="C202" s="101">
        <f>VLOOKUP(A202,'[7]sheet1'!$D$6:$E$258,2,FALSE)</f>
        <v>5739.14</v>
      </c>
    </row>
    <row r="203" spans="1:3" s="84" customFormat="1" ht="27.75" customHeight="1">
      <c r="A203" s="99">
        <v>21301</v>
      </c>
      <c r="B203" s="100" t="s">
        <v>242</v>
      </c>
      <c r="C203" s="101">
        <f>VLOOKUP(A203,'[7]sheet1'!$D$6:$E$258,2,FALSE)</f>
        <v>4133.95</v>
      </c>
    </row>
    <row r="204" spans="1:3" s="84" customFormat="1" ht="27.75" customHeight="1">
      <c r="A204" s="99">
        <v>2130101</v>
      </c>
      <c r="B204" s="100" t="s">
        <v>70</v>
      </c>
      <c r="C204" s="101">
        <f>VLOOKUP(A204,'[7]sheet1'!$D$6:$E$258,2,FALSE)</f>
        <v>258.82</v>
      </c>
    </row>
    <row r="205" spans="1:3" s="84" customFormat="1" ht="27.75" customHeight="1">
      <c r="A205" s="99">
        <v>2130104</v>
      </c>
      <c r="B205" s="100" t="s">
        <v>104</v>
      </c>
      <c r="C205" s="101">
        <f>VLOOKUP(A205,'[7]sheet1'!$D$6:$E$258,2,FALSE)</f>
        <v>534.09</v>
      </c>
    </row>
    <row r="206" spans="1:3" s="84" customFormat="1" ht="27.75" customHeight="1">
      <c r="A206" s="99">
        <v>2130108</v>
      </c>
      <c r="B206" s="100" t="s">
        <v>243</v>
      </c>
      <c r="C206" s="101">
        <f>VLOOKUP(A206,'[7]sheet1'!$D$6:$E$258,2,FALSE)</f>
        <v>9.36</v>
      </c>
    </row>
    <row r="207" spans="1:3" s="84" customFormat="1" ht="27.75" customHeight="1">
      <c r="A207" s="99">
        <v>2130109</v>
      </c>
      <c r="B207" s="100" t="s">
        <v>244</v>
      </c>
      <c r="C207" s="101">
        <f>VLOOKUP(A207,'[7]sheet1'!$D$6:$E$258,2,FALSE)</f>
        <v>7.45</v>
      </c>
    </row>
    <row r="208" spans="1:3" s="84" customFormat="1" ht="27.75" customHeight="1">
      <c r="A208" s="99">
        <v>2130110</v>
      </c>
      <c r="B208" s="100" t="s">
        <v>245</v>
      </c>
      <c r="C208" s="101">
        <f>VLOOKUP(A208,'[7]sheet1'!$D$6:$E$258,2,FALSE)</f>
        <v>2.89</v>
      </c>
    </row>
    <row r="209" spans="1:3" s="84" customFormat="1" ht="27.75" customHeight="1">
      <c r="A209" s="99">
        <v>2130112</v>
      </c>
      <c r="B209" s="100" t="s">
        <v>246</v>
      </c>
      <c r="C209" s="101">
        <f>VLOOKUP(A209,'[7]sheet1'!$D$6:$E$258,2,FALSE)</f>
        <v>20.38</v>
      </c>
    </row>
    <row r="210" spans="1:3" s="84" customFormat="1" ht="27.75" customHeight="1">
      <c r="A210" s="99">
        <v>2130126</v>
      </c>
      <c r="B210" s="100" t="s">
        <v>247</v>
      </c>
      <c r="C210" s="101">
        <f>VLOOKUP(A210,'[7]sheet1'!$D$6:$E$258,2,FALSE)</f>
        <v>3013.1</v>
      </c>
    </row>
    <row r="211" spans="1:3" s="84" customFormat="1" ht="27.75" customHeight="1">
      <c r="A211" s="99">
        <v>2130135</v>
      </c>
      <c r="B211" s="100" t="s">
        <v>248</v>
      </c>
      <c r="C211" s="101">
        <f>VLOOKUP(A211,'[7]sheet1'!$D$6:$E$258,2,FALSE)</f>
        <v>30.53</v>
      </c>
    </row>
    <row r="212" spans="1:3" s="84" customFormat="1" ht="27.75" customHeight="1">
      <c r="A212" s="99">
        <v>2130199</v>
      </c>
      <c r="B212" s="100" t="s">
        <v>249</v>
      </c>
      <c r="C212" s="101">
        <f>VLOOKUP(A212,'[7]sheet1'!$D$6:$E$258,2,FALSE)</f>
        <v>257.3</v>
      </c>
    </row>
    <row r="213" spans="1:3" s="84" customFormat="1" ht="27.75" customHeight="1">
      <c r="A213" s="99">
        <v>21303</v>
      </c>
      <c r="B213" s="100" t="s">
        <v>250</v>
      </c>
      <c r="C213" s="101">
        <f>VLOOKUP(A213,'[7]sheet1'!$D$6:$E$258,2,FALSE)</f>
        <v>1466.48</v>
      </c>
    </row>
    <row r="214" spans="1:3" s="84" customFormat="1" ht="27.75" customHeight="1">
      <c r="A214" s="99">
        <v>2130301</v>
      </c>
      <c r="B214" s="100" t="s">
        <v>70</v>
      </c>
      <c r="C214" s="101">
        <f>VLOOKUP(A214,'[7]sheet1'!$D$6:$E$258,2,FALSE)</f>
        <v>886.22</v>
      </c>
    </row>
    <row r="215" spans="1:3" s="84" customFormat="1" ht="27.75" customHeight="1">
      <c r="A215" s="99">
        <v>2130305</v>
      </c>
      <c r="B215" s="100" t="s">
        <v>251</v>
      </c>
      <c r="C215" s="101">
        <f>VLOOKUP(A215,'[7]sheet1'!$D$6:$E$258,2,FALSE)</f>
        <v>143.66</v>
      </c>
    </row>
    <row r="216" spans="1:3" s="84" customFormat="1" ht="27.75" customHeight="1">
      <c r="A216" s="99">
        <v>2130306</v>
      </c>
      <c r="B216" s="100" t="s">
        <v>252</v>
      </c>
      <c r="C216" s="101">
        <f>VLOOKUP(A216,'[7]sheet1'!$D$6:$E$258,2,FALSE)</f>
        <v>112.59</v>
      </c>
    </row>
    <row r="217" spans="1:3" s="84" customFormat="1" ht="27.75" customHeight="1">
      <c r="A217" s="99">
        <v>2130399</v>
      </c>
      <c r="B217" s="100" t="s">
        <v>253</v>
      </c>
      <c r="C217" s="101">
        <f>VLOOKUP(A217,'[7]sheet1'!$D$6:$E$258,2,FALSE)</f>
        <v>323.99</v>
      </c>
    </row>
    <row r="218" spans="1:3" s="84" customFormat="1" ht="27.75" customHeight="1">
      <c r="A218" s="99">
        <v>21305</v>
      </c>
      <c r="B218" s="100" t="s">
        <v>254</v>
      </c>
      <c r="C218" s="101">
        <f>VLOOKUP(A218,'[7]sheet1'!$D$6:$E$258,2,FALSE)</f>
        <v>93</v>
      </c>
    </row>
    <row r="219" spans="1:3" s="84" customFormat="1" ht="27.75" customHeight="1">
      <c r="A219" s="99">
        <v>2130504</v>
      </c>
      <c r="B219" s="100" t="s">
        <v>255</v>
      </c>
      <c r="C219" s="101">
        <f>VLOOKUP(A219,'[7]sheet1'!$D$6:$E$258,2,FALSE)</f>
        <v>82</v>
      </c>
    </row>
    <row r="220" spans="1:3" s="84" customFormat="1" ht="27.75" customHeight="1">
      <c r="A220" s="99">
        <v>2130599</v>
      </c>
      <c r="B220" s="100" t="s">
        <v>256</v>
      </c>
      <c r="C220" s="101">
        <f>VLOOKUP(A220,'[7]sheet1'!$D$6:$E$258,2,FALSE)</f>
        <v>11</v>
      </c>
    </row>
    <row r="221" spans="1:3" s="84" customFormat="1" ht="27.75" customHeight="1">
      <c r="A221" s="99">
        <v>21307</v>
      </c>
      <c r="B221" s="100" t="s">
        <v>257</v>
      </c>
      <c r="C221" s="101">
        <f>VLOOKUP(A221,'[7]sheet1'!$D$6:$E$258,2,FALSE)</f>
        <v>25.71</v>
      </c>
    </row>
    <row r="222" spans="1:3" s="84" customFormat="1" ht="27.75" customHeight="1">
      <c r="A222" s="99">
        <v>2130701</v>
      </c>
      <c r="B222" s="100" t="s">
        <v>258</v>
      </c>
      <c r="C222" s="101">
        <f>VLOOKUP(A222,'[7]sheet1'!$D$6:$E$258,2,FALSE)</f>
        <v>9.23</v>
      </c>
    </row>
    <row r="223" spans="1:3" s="84" customFormat="1" ht="27.75" customHeight="1">
      <c r="A223" s="99">
        <v>2130705</v>
      </c>
      <c r="B223" s="100" t="s">
        <v>259</v>
      </c>
      <c r="C223" s="101">
        <f>VLOOKUP(A223,'[7]sheet1'!$D$6:$E$258,2,FALSE)</f>
        <v>1.08</v>
      </c>
    </row>
    <row r="224" spans="1:3" s="84" customFormat="1" ht="27.75" customHeight="1">
      <c r="A224" s="99">
        <v>2130799</v>
      </c>
      <c r="B224" s="100" t="s">
        <v>260</v>
      </c>
      <c r="C224" s="101">
        <f>VLOOKUP(A224,'[7]sheet1'!$D$6:$E$258,2,FALSE)</f>
        <v>15.39</v>
      </c>
    </row>
    <row r="225" spans="1:3" s="84" customFormat="1" ht="27.75" customHeight="1">
      <c r="A225" s="99">
        <v>21308</v>
      </c>
      <c r="B225" s="100" t="s">
        <v>261</v>
      </c>
      <c r="C225" s="101">
        <f>VLOOKUP(A225,'[7]sheet1'!$D$6:$E$258,2,FALSE)</f>
        <v>19.99</v>
      </c>
    </row>
    <row r="226" spans="1:3" s="84" customFormat="1" ht="27.75" customHeight="1">
      <c r="A226" s="99">
        <v>2130803</v>
      </c>
      <c r="B226" s="100" t="s">
        <v>262</v>
      </c>
      <c r="C226" s="101">
        <f>VLOOKUP(A226,'[7]sheet1'!$D$6:$E$258,2,FALSE)</f>
        <v>19.99</v>
      </c>
    </row>
    <row r="227" spans="1:3" s="84" customFormat="1" ht="27.75" customHeight="1">
      <c r="A227" s="99">
        <v>214</v>
      </c>
      <c r="B227" s="100" t="s">
        <v>263</v>
      </c>
      <c r="C227" s="101">
        <f>VLOOKUP(A227,'[7]sheet1'!$D$6:$E$258,2,FALSE)</f>
        <v>237.05</v>
      </c>
    </row>
    <row r="228" spans="1:3" s="84" customFormat="1" ht="27.75" customHeight="1">
      <c r="A228" s="99">
        <v>21401</v>
      </c>
      <c r="B228" s="100" t="s">
        <v>264</v>
      </c>
      <c r="C228" s="101">
        <f>VLOOKUP(A228,'[7]sheet1'!$D$6:$E$258,2,FALSE)</f>
        <v>80.9</v>
      </c>
    </row>
    <row r="229" spans="1:3" s="84" customFormat="1" ht="27.75" customHeight="1">
      <c r="A229" s="99">
        <v>2140106</v>
      </c>
      <c r="B229" s="100" t="s">
        <v>265</v>
      </c>
      <c r="C229" s="101">
        <f>VLOOKUP(A229,'[7]sheet1'!$D$6:$E$258,2,FALSE)</f>
        <v>10.16</v>
      </c>
    </row>
    <row r="230" spans="1:3" s="84" customFormat="1" ht="27.75" customHeight="1">
      <c r="A230" s="99">
        <v>2140199</v>
      </c>
      <c r="B230" s="100" t="s">
        <v>266</v>
      </c>
      <c r="C230" s="101">
        <f>VLOOKUP(A230,'[7]sheet1'!$D$6:$E$258,2,FALSE)</f>
        <v>70.73</v>
      </c>
    </row>
    <row r="231" spans="1:3" s="84" customFormat="1" ht="27.75" customHeight="1">
      <c r="A231" s="99">
        <v>21499</v>
      </c>
      <c r="B231" s="100" t="s">
        <v>267</v>
      </c>
      <c r="C231" s="101">
        <f>VLOOKUP(A231,'[7]sheet1'!$D$6:$E$258,2,FALSE)</f>
        <v>156.15</v>
      </c>
    </row>
    <row r="232" spans="1:3" s="84" customFormat="1" ht="27.75" customHeight="1">
      <c r="A232" s="99">
        <v>2149901</v>
      </c>
      <c r="B232" s="100" t="s">
        <v>268</v>
      </c>
      <c r="C232" s="101">
        <f>VLOOKUP(A232,'[7]sheet1'!$D$6:$E$258,2,FALSE)</f>
        <v>156.15</v>
      </c>
    </row>
    <row r="233" spans="1:3" s="84" customFormat="1" ht="27.75" customHeight="1">
      <c r="A233" s="99">
        <v>215</v>
      </c>
      <c r="B233" s="100" t="s">
        <v>269</v>
      </c>
      <c r="C233" s="101">
        <f>VLOOKUP(A233,'[7]sheet1'!$D$6:$E$258,2,FALSE)</f>
        <v>1.11</v>
      </c>
    </row>
    <row r="234" spans="1:3" s="84" customFormat="1" ht="27.75" customHeight="1">
      <c r="A234" s="99">
        <v>21505</v>
      </c>
      <c r="B234" s="100" t="s">
        <v>270</v>
      </c>
      <c r="C234" s="101">
        <f>VLOOKUP(A234,'[7]sheet1'!$D$6:$E$258,2,FALSE)</f>
        <v>1.11</v>
      </c>
    </row>
    <row r="235" spans="1:3" s="84" customFormat="1" ht="27.75" customHeight="1">
      <c r="A235" s="99">
        <v>2150599</v>
      </c>
      <c r="B235" s="100" t="s">
        <v>271</v>
      </c>
      <c r="C235" s="101">
        <f>VLOOKUP(A235,'[7]sheet1'!$D$6:$E$258,2,FALSE)</f>
        <v>1.11</v>
      </c>
    </row>
    <row r="236" spans="1:3" s="84" customFormat="1" ht="27.75" customHeight="1">
      <c r="A236" s="99">
        <v>220</v>
      </c>
      <c r="B236" s="100" t="s">
        <v>272</v>
      </c>
      <c r="C236" s="101">
        <f>VLOOKUP(A236,'[7]sheet1'!$D$6:$E$258,2,FALSE)</f>
        <v>10.4</v>
      </c>
    </row>
    <row r="237" spans="1:3" s="84" customFormat="1" ht="27.75" customHeight="1">
      <c r="A237" s="99">
        <v>22001</v>
      </c>
      <c r="B237" s="100" t="s">
        <v>273</v>
      </c>
      <c r="C237" s="101">
        <f>VLOOKUP(A237,'[7]sheet1'!$D$6:$E$258,2,FALSE)</f>
        <v>10.4</v>
      </c>
    </row>
    <row r="238" spans="1:3" s="84" customFormat="1" ht="27.75" customHeight="1">
      <c r="A238" s="99">
        <v>2200106</v>
      </c>
      <c r="B238" s="100" t="s">
        <v>274</v>
      </c>
      <c r="C238" s="101">
        <f>VLOOKUP(A238,'[7]sheet1'!$D$6:$E$258,2,FALSE)</f>
        <v>10.4</v>
      </c>
    </row>
    <row r="239" spans="1:3" s="84" customFormat="1" ht="27.75" customHeight="1">
      <c r="A239" s="99">
        <v>221</v>
      </c>
      <c r="B239" s="100" t="s">
        <v>275</v>
      </c>
      <c r="C239" s="101">
        <f>VLOOKUP(A239,'[7]sheet1'!$D$6:$E$258,2,FALSE)</f>
        <v>2.77</v>
      </c>
    </row>
    <row r="240" spans="1:3" s="84" customFormat="1" ht="27.75" customHeight="1">
      <c r="A240" s="99">
        <v>22101</v>
      </c>
      <c r="B240" s="100" t="s">
        <v>276</v>
      </c>
      <c r="C240" s="101">
        <f>VLOOKUP(A240,'[7]sheet1'!$D$6:$E$258,2,FALSE)</f>
        <v>2</v>
      </c>
    </row>
    <row r="241" spans="1:3" s="84" customFormat="1" ht="27.75" customHeight="1">
      <c r="A241" s="99">
        <v>2210105</v>
      </c>
      <c r="B241" s="100" t="s">
        <v>277</v>
      </c>
      <c r="C241" s="101">
        <f>VLOOKUP(A241,'[7]sheet1'!$D$6:$E$258,2,FALSE)</f>
        <v>2</v>
      </c>
    </row>
    <row r="242" spans="1:3" s="84" customFormat="1" ht="27.75" customHeight="1">
      <c r="A242" s="99">
        <v>22103</v>
      </c>
      <c r="B242" s="100" t="s">
        <v>278</v>
      </c>
      <c r="C242" s="101">
        <f>VLOOKUP(A242,'[7]sheet1'!$D$6:$E$258,2,FALSE)</f>
        <v>0.77</v>
      </c>
    </row>
    <row r="243" spans="1:3" s="84" customFormat="1" ht="27.75" customHeight="1">
      <c r="A243" s="99">
        <v>2210302</v>
      </c>
      <c r="B243" s="100" t="s">
        <v>279</v>
      </c>
      <c r="C243" s="101">
        <f>VLOOKUP(A243,'[7]sheet1'!$D$6:$E$258,2,FALSE)</f>
        <v>0.77</v>
      </c>
    </row>
    <row r="244" spans="1:3" s="84" customFormat="1" ht="27.75" customHeight="1">
      <c r="A244" s="99">
        <v>222</v>
      </c>
      <c r="B244" s="100" t="s">
        <v>280</v>
      </c>
      <c r="C244" s="101">
        <f>VLOOKUP(A244,'[7]sheet1'!$D$6:$E$258,2,FALSE)</f>
        <v>208.05</v>
      </c>
    </row>
    <row r="245" spans="1:3" s="84" customFormat="1" ht="27.75" customHeight="1">
      <c r="A245" s="99">
        <v>22201</v>
      </c>
      <c r="B245" s="100" t="s">
        <v>281</v>
      </c>
      <c r="C245" s="101">
        <f>VLOOKUP(A245,'[7]sheet1'!$D$6:$E$258,2,FALSE)</f>
        <v>208.05</v>
      </c>
    </row>
    <row r="246" spans="1:3" s="84" customFormat="1" ht="27.75" customHeight="1">
      <c r="A246" s="99">
        <v>2220199</v>
      </c>
      <c r="B246" s="100" t="s">
        <v>282</v>
      </c>
      <c r="C246" s="101">
        <f>VLOOKUP(A246,'[7]sheet1'!$D$6:$E$258,2,FALSE)</f>
        <v>208.05</v>
      </c>
    </row>
    <row r="247" spans="1:3" s="84" customFormat="1" ht="27.75" customHeight="1">
      <c r="A247" s="99">
        <v>224</v>
      </c>
      <c r="B247" s="100" t="s">
        <v>283</v>
      </c>
      <c r="C247" s="101">
        <f>VLOOKUP(A247,'[7]sheet1'!$D$6:$E$258,2,FALSE)</f>
        <v>1051.03</v>
      </c>
    </row>
    <row r="248" spans="1:3" s="84" customFormat="1" ht="27.75" customHeight="1">
      <c r="A248" s="99">
        <v>22401</v>
      </c>
      <c r="B248" s="100" t="s">
        <v>284</v>
      </c>
      <c r="C248" s="101">
        <f>VLOOKUP(A248,'[7]sheet1'!$D$6:$E$258,2,FALSE)</f>
        <v>208.63</v>
      </c>
    </row>
    <row r="249" spans="1:3" s="84" customFormat="1" ht="27.75" customHeight="1">
      <c r="A249" s="99">
        <v>2240101</v>
      </c>
      <c r="B249" s="100" t="s">
        <v>70</v>
      </c>
      <c r="C249" s="101">
        <f>VLOOKUP(A249,'[7]sheet1'!$D$6:$E$258,2,FALSE)</f>
        <v>87.01</v>
      </c>
    </row>
    <row r="250" spans="1:3" s="84" customFormat="1" ht="27.75" customHeight="1">
      <c r="A250" s="99">
        <v>2240106</v>
      </c>
      <c r="B250" s="100" t="s">
        <v>285</v>
      </c>
      <c r="C250" s="101">
        <f>VLOOKUP(A250,'[7]sheet1'!$D$6:$E$258,2,FALSE)</f>
        <v>14.73</v>
      </c>
    </row>
    <row r="251" spans="1:3" s="84" customFormat="1" ht="27.75" customHeight="1">
      <c r="A251" s="99">
        <v>2240108</v>
      </c>
      <c r="B251" s="100" t="s">
        <v>286</v>
      </c>
      <c r="C251" s="101">
        <f>VLOOKUP(A251,'[7]sheet1'!$D$6:$E$258,2,FALSE)</f>
        <v>101.83</v>
      </c>
    </row>
    <row r="252" spans="1:3" s="84" customFormat="1" ht="27.75" customHeight="1">
      <c r="A252" s="99">
        <v>2240109</v>
      </c>
      <c r="B252" s="100" t="s">
        <v>287</v>
      </c>
      <c r="C252" s="101">
        <f>VLOOKUP(A252,'[7]sheet1'!$D$6:$E$258,2,FALSE)</f>
        <v>5.05</v>
      </c>
    </row>
    <row r="253" spans="1:3" s="84" customFormat="1" ht="27.75" customHeight="1">
      <c r="A253" s="99">
        <v>22402</v>
      </c>
      <c r="B253" s="100" t="s">
        <v>288</v>
      </c>
      <c r="C253" s="101">
        <f>VLOOKUP(A253,'[7]sheet1'!$D$6:$E$258,2,FALSE)</f>
        <v>842.4</v>
      </c>
    </row>
    <row r="254" spans="1:3" s="84" customFormat="1" ht="27.75" customHeight="1">
      <c r="A254" s="99">
        <v>2240201</v>
      </c>
      <c r="B254" s="100" t="s">
        <v>70</v>
      </c>
      <c r="C254" s="101">
        <f>VLOOKUP(A254,'[7]sheet1'!$D$6:$E$258,2,FALSE)</f>
        <v>652.29</v>
      </c>
    </row>
    <row r="255" spans="1:3" s="84" customFormat="1" ht="27.75" customHeight="1">
      <c r="A255" s="99">
        <v>2240299</v>
      </c>
      <c r="B255" s="100" t="s">
        <v>289</v>
      </c>
      <c r="C255" s="101">
        <f>VLOOKUP(A255,'[7]sheet1'!$D$6:$E$258,2,FALSE)</f>
        <v>190.1</v>
      </c>
    </row>
    <row r="256" spans="1:3" s="84" customFormat="1" ht="27.75" customHeight="1">
      <c r="A256" s="99">
        <v>229</v>
      </c>
      <c r="B256" s="100" t="s">
        <v>290</v>
      </c>
      <c r="C256" s="101">
        <f>VLOOKUP(A256,'[7]sheet1'!$D$6:$E$258,2,FALSE)</f>
        <v>4.09</v>
      </c>
    </row>
    <row r="257" spans="1:3" s="84" customFormat="1" ht="27.75" customHeight="1">
      <c r="A257" s="99">
        <v>22999</v>
      </c>
      <c r="B257" s="100" t="s">
        <v>290</v>
      </c>
      <c r="C257" s="101">
        <f>VLOOKUP(A257,'[7]sheet1'!$D$6:$E$258,2,FALSE)</f>
        <v>4.09</v>
      </c>
    </row>
    <row r="258" spans="1:3" s="84" customFormat="1" ht="27.75" customHeight="1">
      <c r="A258" s="99">
        <v>2299999</v>
      </c>
      <c r="B258" s="100" t="s">
        <v>291</v>
      </c>
      <c r="C258" s="101">
        <f>VLOOKUP(A258,'[7]sheet1'!$D$6:$E$258,2,FALSE)</f>
        <v>4.09</v>
      </c>
    </row>
    <row r="259" spans="1:3" ht="24" customHeight="1">
      <c r="A259" s="103" t="s">
        <v>292</v>
      </c>
      <c r="B259" s="103"/>
      <c r="C259" s="104"/>
    </row>
  </sheetData>
  <sheetProtection/>
  <mergeCells count="4">
    <mergeCell ref="A2:C2"/>
    <mergeCell ref="A4:B4"/>
    <mergeCell ref="A6:B6"/>
    <mergeCell ref="C4:C5"/>
  </mergeCells>
  <printOptions horizontalCentered="1"/>
  <pageMargins left="0.38958333333333334" right="0.38958333333333334" top="0.38958333333333334" bottom="0.38958333333333334" header="0.20069444444444445" footer="0.2006944444444444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C80"/>
  <sheetViews>
    <sheetView showGridLines="0" showZeros="0" zoomScaleSheetLayoutView="100" workbookViewId="0" topLeftCell="A1">
      <pane xSplit="2" ySplit="5" topLeftCell="C6" activePane="bottomRight" state="frozen"/>
      <selection pane="bottomRight" activeCell="D12" sqref="D12"/>
    </sheetView>
  </sheetViews>
  <sheetFormatPr defaultColWidth="9.875" defaultRowHeight="13.5"/>
  <cols>
    <col min="1" max="1" width="14.25390625" style="63" customWidth="1"/>
    <col min="2" max="2" width="44.50390625" style="61" customWidth="1"/>
    <col min="3" max="3" width="30.125" style="64" customWidth="1"/>
    <col min="4" max="16384" width="9.875" style="61" customWidth="1"/>
  </cols>
  <sheetData>
    <row r="1" ht="33.75" customHeight="1">
      <c r="A1" s="65" t="s">
        <v>293</v>
      </c>
    </row>
    <row r="2" spans="1:3" ht="58.5" customHeight="1">
      <c r="A2" s="2" t="s">
        <v>294</v>
      </c>
      <c r="B2" s="2"/>
      <c r="C2" s="2"/>
    </row>
    <row r="3" spans="1:3" ht="28.5" customHeight="1">
      <c r="A3" s="66"/>
      <c r="B3" s="67"/>
      <c r="C3" s="50" t="s">
        <v>295</v>
      </c>
    </row>
    <row r="4" spans="1:3" ht="27.75" customHeight="1">
      <c r="A4" s="68" t="s">
        <v>296</v>
      </c>
      <c r="B4" s="51" t="s">
        <v>66</v>
      </c>
      <c r="C4" s="69" t="s">
        <v>4</v>
      </c>
    </row>
    <row r="5" spans="1:3" ht="27.75" customHeight="1">
      <c r="A5" s="70"/>
      <c r="B5" s="68" t="s">
        <v>297</v>
      </c>
      <c r="C5" s="71" t="e">
        <f>C6+C11+C22+C30+C37+C40+C43+C46+C48+C54+C57+C62+C65+C72+C75+4</f>
        <v>#REF!</v>
      </c>
    </row>
    <row r="6" spans="1:3" s="61" customFormat="1" ht="27.75" customHeight="1">
      <c r="A6" s="72">
        <v>501</v>
      </c>
      <c r="B6" s="53" t="s">
        <v>298</v>
      </c>
      <c r="C6" s="71" t="e">
        <f>SUM(C7:C10)</f>
        <v>#REF!</v>
      </c>
    </row>
    <row r="7" spans="1:3" ht="27.75" customHeight="1">
      <c r="A7" s="73">
        <v>50101</v>
      </c>
      <c r="B7" s="74" t="s">
        <v>299</v>
      </c>
      <c r="C7" s="75" t="e">
        <f>ROUND(#REF!/10000,0)</f>
        <v>#REF!</v>
      </c>
    </row>
    <row r="8" spans="1:3" ht="27.75" customHeight="1">
      <c r="A8" s="73">
        <v>50102</v>
      </c>
      <c r="B8" s="74" t="s">
        <v>300</v>
      </c>
      <c r="C8" s="75" t="e">
        <f>ROUND(#REF!/10000,0)</f>
        <v>#REF!</v>
      </c>
    </row>
    <row r="9" spans="1:3" ht="27.75" customHeight="1">
      <c r="A9" s="73">
        <v>50103</v>
      </c>
      <c r="B9" s="74" t="s">
        <v>301</v>
      </c>
      <c r="C9" s="75" t="e">
        <f>ROUND(#REF!/10000,0)</f>
        <v>#REF!</v>
      </c>
    </row>
    <row r="10" spans="1:3" ht="27.75" customHeight="1">
      <c r="A10" s="73">
        <v>50199</v>
      </c>
      <c r="B10" s="76" t="s">
        <v>302</v>
      </c>
      <c r="C10" s="75" t="e">
        <f>ROUND(#REF!/10000,0)</f>
        <v>#REF!</v>
      </c>
    </row>
    <row r="11" spans="1:3" s="61" customFormat="1" ht="27.75" customHeight="1">
      <c r="A11" s="72">
        <v>502</v>
      </c>
      <c r="B11" s="77" t="s">
        <v>303</v>
      </c>
      <c r="C11" s="71" t="e">
        <f>SUM(C12:C21)</f>
        <v>#REF!</v>
      </c>
    </row>
    <row r="12" spans="1:3" ht="27.75" customHeight="1">
      <c r="A12" s="73">
        <v>50201</v>
      </c>
      <c r="B12" s="76" t="s">
        <v>304</v>
      </c>
      <c r="C12" s="75" t="e">
        <f>ROUND(#REF!/10000,0)</f>
        <v>#REF!</v>
      </c>
    </row>
    <row r="13" spans="1:3" ht="27.75" customHeight="1">
      <c r="A13" s="73">
        <v>50202</v>
      </c>
      <c r="B13" s="74" t="s">
        <v>305</v>
      </c>
      <c r="C13" s="75" t="e">
        <f>ROUND(#REF!/10000,0)</f>
        <v>#REF!</v>
      </c>
    </row>
    <row r="14" spans="1:3" s="62" customFormat="1" ht="27.75" customHeight="1">
      <c r="A14" s="73">
        <v>50203</v>
      </c>
      <c r="B14" s="74" t="s">
        <v>306</v>
      </c>
      <c r="C14" s="75" t="e">
        <f>ROUND(#REF!/10000,0)</f>
        <v>#REF!</v>
      </c>
    </row>
    <row r="15" spans="1:3" ht="27.75" customHeight="1">
      <c r="A15" s="73">
        <v>50204</v>
      </c>
      <c r="B15" s="74" t="s">
        <v>307</v>
      </c>
      <c r="C15" s="75" t="e">
        <f>ROUND(#REF!/10000,0)</f>
        <v>#REF!</v>
      </c>
    </row>
    <row r="16" spans="1:3" ht="27.75" customHeight="1">
      <c r="A16" s="73">
        <v>50205</v>
      </c>
      <c r="B16" s="74" t="s">
        <v>308</v>
      </c>
      <c r="C16" s="75" t="e">
        <f>ROUND(#REF!/10000,0)</f>
        <v>#REF!</v>
      </c>
    </row>
    <row r="17" spans="1:3" ht="27.75" customHeight="1">
      <c r="A17" s="73">
        <v>50206</v>
      </c>
      <c r="B17" s="74" t="s">
        <v>309</v>
      </c>
      <c r="C17" s="75" t="e">
        <f>ROUND(#REF!/10000,0)</f>
        <v>#REF!</v>
      </c>
    </row>
    <row r="18" spans="1:3" ht="27.75" customHeight="1">
      <c r="A18" s="73">
        <v>50207</v>
      </c>
      <c r="B18" s="74" t="s">
        <v>310</v>
      </c>
      <c r="C18" s="75" t="e">
        <f>ROUND(#REF!/10000,0)</f>
        <v>#REF!</v>
      </c>
    </row>
    <row r="19" spans="1:3" ht="27.75" customHeight="1">
      <c r="A19" s="73">
        <v>50208</v>
      </c>
      <c r="B19" s="74" t="s">
        <v>311</v>
      </c>
      <c r="C19" s="75" t="e">
        <f>ROUND(#REF!/10000,0)</f>
        <v>#REF!</v>
      </c>
    </row>
    <row r="20" spans="1:3" ht="27.75" customHeight="1">
      <c r="A20" s="73">
        <v>50209</v>
      </c>
      <c r="B20" s="74" t="s">
        <v>312</v>
      </c>
      <c r="C20" s="75" t="e">
        <f>ROUND(#REF!/10000,0)</f>
        <v>#REF!</v>
      </c>
    </row>
    <row r="21" spans="1:3" ht="27.75" customHeight="1">
      <c r="A21" s="73">
        <v>50299</v>
      </c>
      <c r="B21" s="74" t="s">
        <v>313</v>
      </c>
      <c r="C21" s="75" t="e">
        <f>ROUND(#REF!/10000,0)</f>
        <v>#REF!</v>
      </c>
    </row>
    <row r="22" spans="1:3" s="61" customFormat="1" ht="27.75" customHeight="1">
      <c r="A22" s="72">
        <v>503</v>
      </c>
      <c r="B22" s="77" t="s">
        <v>314</v>
      </c>
      <c r="C22" s="71" t="e">
        <f>SUM(C23:C29)</f>
        <v>#REF!</v>
      </c>
    </row>
    <row r="23" spans="1:3" ht="27.75" customHeight="1">
      <c r="A23" s="73">
        <v>50301</v>
      </c>
      <c r="B23" s="74" t="s">
        <v>315</v>
      </c>
      <c r="C23" s="75" t="e">
        <f>ROUND(#REF!/10000,0)</f>
        <v>#REF!</v>
      </c>
    </row>
    <row r="24" spans="1:3" ht="27.75" customHeight="1">
      <c r="A24" s="73">
        <v>50302</v>
      </c>
      <c r="B24" s="74" t="s">
        <v>316</v>
      </c>
      <c r="C24" s="75" t="e">
        <f>ROUND(#REF!/10000,0)</f>
        <v>#REF!</v>
      </c>
    </row>
    <row r="25" spans="1:3" ht="27.75" customHeight="1">
      <c r="A25" s="73">
        <v>50303</v>
      </c>
      <c r="B25" s="74" t="s">
        <v>317</v>
      </c>
      <c r="C25" s="75" t="e">
        <f>ROUND(#REF!/10000,0)</f>
        <v>#REF!</v>
      </c>
    </row>
    <row r="26" spans="1:3" ht="27.75" customHeight="1">
      <c r="A26" s="73">
        <v>50305</v>
      </c>
      <c r="B26" s="74" t="s">
        <v>318</v>
      </c>
      <c r="C26" s="75" t="e">
        <f>ROUND(#REF!/10000,0)</f>
        <v>#REF!</v>
      </c>
    </row>
    <row r="27" spans="1:3" ht="27.75" customHeight="1">
      <c r="A27" s="73">
        <v>50306</v>
      </c>
      <c r="B27" s="74" t="s">
        <v>319</v>
      </c>
      <c r="C27" s="75" t="e">
        <f>ROUND(#REF!/10000,0)</f>
        <v>#REF!</v>
      </c>
    </row>
    <row r="28" spans="1:3" ht="27.75" customHeight="1">
      <c r="A28" s="73">
        <v>50307</v>
      </c>
      <c r="B28" s="74" t="s">
        <v>320</v>
      </c>
      <c r="C28" s="75" t="e">
        <f>ROUND(#REF!/10000,0)</f>
        <v>#REF!</v>
      </c>
    </row>
    <row r="29" spans="1:3" ht="27.75" customHeight="1">
      <c r="A29" s="73">
        <v>50399</v>
      </c>
      <c r="B29" s="74" t="s">
        <v>321</v>
      </c>
      <c r="C29" s="75" t="e">
        <f>ROUND(#REF!/10000,0)</f>
        <v>#REF!</v>
      </c>
    </row>
    <row r="30" spans="1:3" s="61" customFormat="1" ht="27.75" customHeight="1">
      <c r="A30" s="72">
        <v>504</v>
      </c>
      <c r="B30" s="77" t="s">
        <v>322</v>
      </c>
      <c r="C30" s="75" t="e">
        <f>SUM(C31:C36)</f>
        <v>#REF!</v>
      </c>
    </row>
    <row r="31" spans="1:3" s="61" customFormat="1" ht="27.75" customHeight="1">
      <c r="A31" s="73">
        <v>50401</v>
      </c>
      <c r="B31" s="74" t="s">
        <v>315</v>
      </c>
      <c r="C31" s="75" t="e">
        <f>ROUND(#REF!/10000,0)</f>
        <v>#REF!</v>
      </c>
    </row>
    <row r="32" spans="1:3" s="61" customFormat="1" ht="27.75" customHeight="1">
      <c r="A32" s="73">
        <v>50402</v>
      </c>
      <c r="B32" s="74" t="s">
        <v>316</v>
      </c>
      <c r="C32" s="75" t="e">
        <f>ROUND(#REF!/10000,0)</f>
        <v>#REF!</v>
      </c>
    </row>
    <row r="33" spans="1:3" s="61" customFormat="1" ht="27.75" customHeight="1">
      <c r="A33" s="73">
        <v>50403</v>
      </c>
      <c r="B33" s="74" t="s">
        <v>317</v>
      </c>
      <c r="C33" s="75" t="e">
        <f>ROUND(#REF!/10000,0)</f>
        <v>#REF!</v>
      </c>
    </row>
    <row r="34" spans="1:3" s="61" customFormat="1" ht="27.75" customHeight="1">
      <c r="A34" s="73">
        <v>50404</v>
      </c>
      <c r="B34" s="74" t="s">
        <v>319</v>
      </c>
      <c r="C34" s="75" t="e">
        <f>ROUND(#REF!/10000,0)</f>
        <v>#REF!</v>
      </c>
    </row>
    <row r="35" spans="1:3" s="61" customFormat="1" ht="27.75" customHeight="1">
      <c r="A35" s="73">
        <v>50405</v>
      </c>
      <c r="B35" s="74" t="s">
        <v>320</v>
      </c>
      <c r="C35" s="75" t="e">
        <f>ROUND(#REF!/10000,0)</f>
        <v>#REF!</v>
      </c>
    </row>
    <row r="36" spans="1:3" ht="27.75" customHeight="1">
      <c r="A36" s="73">
        <v>50499</v>
      </c>
      <c r="B36" s="78" t="s">
        <v>321</v>
      </c>
      <c r="C36" s="75" t="e">
        <f>ROUND(#REF!/10000,0)</f>
        <v>#REF!</v>
      </c>
    </row>
    <row r="37" spans="1:3" s="61" customFormat="1" ht="27.75" customHeight="1">
      <c r="A37" s="72">
        <v>505</v>
      </c>
      <c r="B37" s="77" t="s">
        <v>323</v>
      </c>
      <c r="C37" s="71" t="e">
        <f>SUM(C38:C39)</f>
        <v>#REF!</v>
      </c>
    </row>
    <row r="38" spans="1:3" ht="27.75" customHeight="1">
      <c r="A38" s="73">
        <v>50501</v>
      </c>
      <c r="B38" s="74" t="s">
        <v>324</v>
      </c>
      <c r="C38" s="75" t="e">
        <f>ROUND(#REF!/10000,0)</f>
        <v>#REF!</v>
      </c>
    </row>
    <row r="39" spans="1:3" ht="27.75" customHeight="1">
      <c r="A39" s="73">
        <v>50502</v>
      </c>
      <c r="B39" s="74" t="s">
        <v>325</v>
      </c>
      <c r="C39" s="75" t="e">
        <f>ROUND(#REF!/10000,0)</f>
        <v>#REF!</v>
      </c>
    </row>
    <row r="40" spans="1:3" s="61" customFormat="1" ht="27.75" customHeight="1">
      <c r="A40" s="72">
        <v>506</v>
      </c>
      <c r="B40" s="77" t="s">
        <v>326</v>
      </c>
      <c r="C40" s="71" t="e">
        <f>SUM(C41:C42)</f>
        <v>#REF!</v>
      </c>
    </row>
    <row r="41" spans="1:3" ht="27.75" customHeight="1">
      <c r="A41" s="73">
        <v>50601</v>
      </c>
      <c r="B41" s="74" t="s">
        <v>327</v>
      </c>
      <c r="C41" s="75" t="e">
        <f>ROUND(#REF!/10000,0)</f>
        <v>#REF!</v>
      </c>
    </row>
    <row r="42" spans="1:3" ht="27.75" customHeight="1">
      <c r="A42" s="73">
        <v>50602</v>
      </c>
      <c r="B42" s="74" t="s">
        <v>328</v>
      </c>
      <c r="C42" s="75" t="e">
        <f>ROUND(#REF!/10000,0)</f>
        <v>#REF!</v>
      </c>
    </row>
    <row r="43" spans="1:3" s="61" customFormat="1" ht="27.75" customHeight="1">
      <c r="A43" s="72">
        <v>507</v>
      </c>
      <c r="B43" s="77" t="s">
        <v>329</v>
      </c>
      <c r="C43" s="71" t="e">
        <f>SUM(C44:C45)</f>
        <v>#REF!</v>
      </c>
    </row>
    <row r="44" spans="1:3" ht="27.75" customHeight="1">
      <c r="A44" s="73">
        <v>50701</v>
      </c>
      <c r="B44" s="74" t="s">
        <v>330</v>
      </c>
      <c r="C44" s="75" t="e">
        <f>ROUND(#REF!/10000,0)</f>
        <v>#REF!</v>
      </c>
    </row>
    <row r="45" spans="1:3" ht="27.75" customHeight="1">
      <c r="A45" s="73">
        <v>50799</v>
      </c>
      <c r="B45" s="74" t="s">
        <v>331</v>
      </c>
      <c r="C45" s="75" t="e">
        <f>ROUND(#REF!/10000,0)</f>
        <v>#REF!</v>
      </c>
    </row>
    <row r="46" spans="1:3" s="61" customFormat="1" ht="27.75" customHeight="1">
      <c r="A46" s="72">
        <v>508</v>
      </c>
      <c r="B46" s="77" t="s">
        <v>332</v>
      </c>
      <c r="C46" s="71" t="e">
        <f>SUM(C47)</f>
        <v>#REF!</v>
      </c>
    </row>
    <row r="47" spans="1:3" ht="27.75" customHeight="1">
      <c r="A47" s="73">
        <v>50803</v>
      </c>
      <c r="B47" s="79" t="s">
        <v>333</v>
      </c>
      <c r="C47" s="75" t="e">
        <f>ROUND(#REF!/10000,0)</f>
        <v>#REF!</v>
      </c>
    </row>
    <row r="48" spans="1:3" s="61" customFormat="1" ht="27.75" customHeight="1">
      <c r="A48" s="72">
        <v>509</v>
      </c>
      <c r="B48" s="77" t="s">
        <v>334</v>
      </c>
      <c r="C48" s="71" t="e">
        <f>SUM(C49:C53)</f>
        <v>#REF!</v>
      </c>
    </row>
    <row r="49" spans="1:3" ht="27.75" customHeight="1">
      <c r="A49" s="73">
        <v>50901</v>
      </c>
      <c r="B49" s="74" t="s">
        <v>335</v>
      </c>
      <c r="C49" s="75" t="e">
        <f>ROUND(#REF!/10000,0)</f>
        <v>#REF!</v>
      </c>
    </row>
    <row r="50" spans="1:3" ht="27.75" customHeight="1">
      <c r="A50" s="73">
        <v>50902</v>
      </c>
      <c r="B50" s="74" t="s">
        <v>336</v>
      </c>
      <c r="C50" s="75" t="e">
        <f>ROUND(#REF!/10000,0)</f>
        <v>#REF!</v>
      </c>
    </row>
    <row r="51" spans="1:3" ht="27.75" customHeight="1">
      <c r="A51" s="73">
        <v>50903</v>
      </c>
      <c r="B51" s="74" t="s">
        <v>337</v>
      </c>
      <c r="C51" s="75" t="e">
        <f>ROUND(#REF!/10000,0)</f>
        <v>#REF!</v>
      </c>
    </row>
    <row r="52" spans="1:3" ht="27.75" customHeight="1">
      <c r="A52" s="73">
        <v>50905</v>
      </c>
      <c r="B52" s="74" t="s">
        <v>338</v>
      </c>
      <c r="C52" s="75" t="e">
        <f>ROUND(#REF!/10000,0)</f>
        <v>#REF!</v>
      </c>
    </row>
    <row r="53" spans="1:3" ht="27.75" customHeight="1">
      <c r="A53" s="73">
        <v>50999</v>
      </c>
      <c r="B53" s="74" t="s">
        <v>339</v>
      </c>
      <c r="C53" s="75" t="e">
        <f>ROUND(#REF!/10000,0)</f>
        <v>#REF!</v>
      </c>
    </row>
    <row r="54" spans="1:3" s="61" customFormat="1" ht="27.75" customHeight="1">
      <c r="A54" s="72">
        <v>510</v>
      </c>
      <c r="B54" s="77" t="s">
        <v>340</v>
      </c>
      <c r="C54" s="71" t="e">
        <f>SUM(C55:C56)</f>
        <v>#REF!</v>
      </c>
    </row>
    <row r="55" spans="1:3" ht="27.75" customHeight="1">
      <c r="A55" s="73">
        <v>51002</v>
      </c>
      <c r="B55" s="79" t="s">
        <v>341</v>
      </c>
      <c r="C55" s="75"/>
    </row>
    <row r="56" spans="1:3" ht="27.75" customHeight="1">
      <c r="A56" s="73">
        <v>51003</v>
      </c>
      <c r="B56" s="79" t="s">
        <v>342</v>
      </c>
      <c r="C56" s="75" t="e">
        <f>ROUND(#REF!/10000,0)</f>
        <v>#REF!</v>
      </c>
    </row>
    <row r="57" spans="1:3" s="61" customFormat="1" ht="27.75" customHeight="1">
      <c r="A57" s="72">
        <v>511</v>
      </c>
      <c r="B57" s="77" t="s">
        <v>343</v>
      </c>
      <c r="C57" s="75" t="e">
        <f>SUM(C58:C61)</f>
        <v>#REF!</v>
      </c>
    </row>
    <row r="58" spans="1:3" ht="27.75" customHeight="1">
      <c r="A58" s="73">
        <v>51101</v>
      </c>
      <c r="B58" s="80" t="s">
        <v>344</v>
      </c>
      <c r="C58" s="75" t="e">
        <f>ROUND(#REF!/10000,0)</f>
        <v>#REF!</v>
      </c>
    </row>
    <row r="59" spans="1:3" ht="27.75" customHeight="1">
      <c r="A59" s="73">
        <v>51102</v>
      </c>
      <c r="B59" s="80" t="s">
        <v>345</v>
      </c>
      <c r="C59" s="75" t="e">
        <f>ROUND(#REF!/10000,0)</f>
        <v>#REF!</v>
      </c>
    </row>
    <row r="60" spans="1:3" ht="27.75" customHeight="1">
      <c r="A60" s="73">
        <v>51103</v>
      </c>
      <c r="B60" s="81" t="s">
        <v>346</v>
      </c>
      <c r="C60" s="75" t="e">
        <f>ROUND(#REF!/10000,0)</f>
        <v>#REF!</v>
      </c>
    </row>
    <row r="61" spans="1:3" ht="27.75" customHeight="1">
      <c r="A61" s="73">
        <v>51104</v>
      </c>
      <c r="B61" s="81" t="s">
        <v>347</v>
      </c>
      <c r="C61" s="75" t="e">
        <f>ROUND(#REF!/10000,0)</f>
        <v>#REF!</v>
      </c>
    </row>
    <row r="62" spans="1:3" s="61" customFormat="1" ht="27.75" customHeight="1">
      <c r="A62" s="72">
        <v>512</v>
      </c>
      <c r="B62" s="77" t="s">
        <v>348</v>
      </c>
      <c r="C62" s="75" t="e">
        <f>ROUND(#REF!/10000,0)</f>
        <v>#REF!</v>
      </c>
    </row>
    <row r="63" spans="1:3" ht="27.75" customHeight="1">
      <c r="A63" s="73">
        <v>51201</v>
      </c>
      <c r="B63" s="79" t="s">
        <v>349</v>
      </c>
      <c r="C63" s="75" t="e">
        <f>ROUND(#REF!/10000,0)</f>
        <v>#REF!</v>
      </c>
    </row>
    <row r="64" spans="1:3" ht="27.75" customHeight="1">
      <c r="A64" s="73">
        <v>51202</v>
      </c>
      <c r="B64" s="79" t="s">
        <v>350</v>
      </c>
      <c r="C64" s="75" t="e">
        <f>ROUND(#REF!/10000,0)</f>
        <v>#REF!</v>
      </c>
    </row>
    <row r="65" spans="1:3" s="61" customFormat="1" ht="27.75" customHeight="1">
      <c r="A65" s="72">
        <v>513</v>
      </c>
      <c r="B65" s="77" t="s">
        <v>351</v>
      </c>
      <c r="C65" s="75" t="e">
        <f>ROUND(#REF!/10000,0)</f>
        <v>#REF!</v>
      </c>
    </row>
    <row r="66" spans="1:3" ht="27.75" customHeight="1">
      <c r="A66" s="73">
        <v>51301</v>
      </c>
      <c r="B66" s="79" t="s">
        <v>352</v>
      </c>
      <c r="C66" s="75" t="e">
        <f>ROUND(#REF!/10000,0)</f>
        <v>#REF!</v>
      </c>
    </row>
    <row r="67" spans="1:3" ht="27.75" customHeight="1">
      <c r="A67" s="73">
        <v>51302</v>
      </c>
      <c r="B67" s="79" t="s">
        <v>353</v>
      </c>
      <c r="C67" s="75" t="e">
        <f>ROUND(#REF!/10000,0)</f>
        <v>#REF!</v>
      </c>
    </row>
    <row r="68" spans="1:3" ht="27.75" customHeight="1">
      <c r="A68" s="73">
        <v>51303</v>
      </c>
      <c r="B68" s="79" t="s">
        <v>354</v>
      </c>
      <c r="C68" s="75" t="e">
        <f>ROUND(#REF!/10000,0)</f>
        <v>#REF!</v>
      </c>
    </row>
    <row r="69" spans="1:3" ht="27.75" customHeight="1">
      <c r="A69" s="73">
        <v>51304</v>
      </c>
      <c r="B69" s="79" t="s">
        <v>355</v>
      </c>
      <c r="C69" s="75" t="e">
        <f>ROUND(#REF!/10000,0)</f>
        <v>#REF!</v>
      </c>
    </row>
    <row r="70" spans="1:3" ht="27.75" customHeight="1">
      <c r="A70" s="73">
        <v>51305</v>
      </c>
      <c r="B70" s="79" t="s">
        <v>356</v>
      </c>
      <c r="C70" s="75" t="e">
        <f>ROUND(#REF!/10000,0)</f>
        <v>#REF!</v>
      </c>
    </row>
    <row r="71" spans="1:3" ht="27.75" customHeight="1">
      <c r="A71" s="73">
        <v>51306</v>
      </c>
      <c r="B71" s="79" t="s">
        <v>357</v>
      </c>
      <c r="C71" s="75" t="e">
        <f>ROUND(#REF!/10000,0)</f>
        <v>#REF!</v>
      </c>
    </row>
    <row r="72" spans="1:3" s="61" customFormat="1" ht="27.75" customHeight="1">
      <c r="A72" s="72">
        <v>514</v>
      </c>
      <c r="B72" s="77" t="s">
        <v>358</v>
      </c>
      <c r="C72" s="75" t="e">
        <f>ROUND(#REF!/10000,0)</f>
        <v>#REF!</v>
      </c>
    </row>
    <row r="73" spans="1:3" ht="27.75" customHeight="1">
      <c r="A73" s="73">
        <v>51401</v>
      </c>
      <c r="B73" s="79" t="s">
        <v>359</v>
      </c>
      <c r="C73" s="75" t="e">
        <f>ROUND(#REF!/10000,0)</f>
        <v>#REF!</v>
      </c>
    </row>
    <row r="74" spans="1:3" ht="27.75" customHeight="1">
      <c r="A74" s="72">
        <v>51402</v>
      </c>
      <c r="B74" s="82" t="s">
        <v>360</v>
      </c>
      <c r="C74" s="75" t="e">
        <f>ROUND(#REF!/10000,0)</f>
        <v>#REF!</v>
      </c>
    </row>
    <row r="75" spans="1:3" s="61" customFormat="1" ht="27.75" customHeight="1">
      <c r="A75" s="72">
        <v>599</v>
      </c>
      <c r="B75" s="77" t="s">
        <v>290</v>
      </c>
      <c r="C75" s="71" t="e">
        <f>SUM(C76:C79)</f>
        <v>#REF!</v>
      </c>
    </row>
    <row r="76" spans="1:3" ht="27.75" customHeight="1">
      <c r="A76" s="73">
        <v>59906</v>
      </c>
      <c r="B76" s="82" t="s">
        <v>361</v>
      </c>
      <c r="C76" s="75" t="e">
        <f>ROUND(#REF!/10000,0)</f>
        <v>#REF!</v>
      </c>
    </row>
    <row r="77" spans="1:3" ht="27.75" customHeight="1">
      <c r="A77" s="73">
        <v>59907</v>
      </c>
      <c r="B77" s="82" t="s">
        <v>362</v>
      </c>
      <c r="C77" s="75" t="e">
        <f>ROUND(#REF!/10000,0)</f>
        <v>#REF!</v>
      </c>
    </row>
    <row r="78" spans="1:3" ht="27.75" customHeight="1">
      <c r="A78" s="73">
        <v>59908</v>
      </c>
      <c r="B78" s="82" t="s">
        <v>363</v>
      </c>
      <c r="C78" s="75" t="e">
        <f>ROUND(#REF!/10000,0)</f>
        <v>#REF!</v>
      </c>
    </row>
    <row r="79" spans="1:3" ht="27.75" customHeight="1">
      <c r="A79" s="73">
        <v>59999</v>
      </c>
      <c r="B79" s="80" t="s">
        <v>364</v>
      </c>
      <c r="C79" s="75"/>
    </row>
    <row r="80" spans="1:2" ht="40.5" customHeight="1">
      <c r="A80" s="83" t="s">
        <v>292</v>
      </c>
      <c r="B80" s="83"/>
    </row>
    <row r="82" ht="18" customHeight="1"/>
    <row r="83" ht="16.5" customHeight="1"/>
  </sheetData>
  <sheetProtection/>
  <mergeCells count="1">
    <mergeCell ref="A2:C2"/>
  </mergeCells>
  <printOptions horizontalCentered="1"/>
  <pageMargins left="0.38958333333333334" right="0.38958333333333334" top="0.3104166666666667" bottom="0.3104166666666667" header="0.20069444444444445" footer="0.2006944444444444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D11"/>
  <sheetViews>
    <sheetView workbookViewId="0" topLeftCell="A1">
      <selection activeCell="B10" sqref="B10"/>
    </sheetView>
  </sheetViews>
  <sheetFormatPr defaultColWidth="8.875" defaultRowHeight="13.5"/>
  <cols>
    <col min="1" max="1" width="56.75390625" style="48" customWidth="1"/>
    <col min="2" max="2" width="28.75390625" style="48" customWidth="1"/>
    <col min="3" max="3" width="8.875" style="48" customWidth="1"/>
    <col min="4" max="4" width="13.75390625" style="48" customWidth="1"/>
    <col min="5" max="5" width="11.50390625" style="48" bestFit="1" customWidth="1"/>
    <col min="6" max="16384" width="8.875" style="48" customWidth="1"/>
  </cols>
  <sheetData>
    <row r="1" ht="13.5">
      <c r="A1" s="28" t="s">
        <v>365</v>
      </c>
    </row>
    <row r="2" spans="1:4" ht="36" customHeight="1">
      <c r="A2" s="2" t="s">
        <v>366</v>
      </c>
      <c r="B2" s="3"/>
      <c r="C2" s="49"/>
      <c r="D2" s="49"/>
    </row>
    <row r="3" ht="24.75" customHeight="1">
      <c r="B3" s="50" t="s">
        <v>2</v>
      </c>
    </row>
    <row r="4" spans="1:2" ht="39.75" customHeight="1">
      <c r="A4" s="51" t="s">
        <v>3</v>
      </c>
      <c r="B4" s="52" t="s">
        <v>4</v>
      </c>
    </row>
    <row r="5" spans="1:2" ht="39.75" customHeight="1">
      <c r="A5" s="53" t="s">
        <v>367</v>
      </c>
      <c r="B5" s="54">
        <f>B6+B7+B10</f>
        <v>270.06877299999996</v>
      </c>
    </row>
    <row r="6" spans="1:2" ht="39.75" customHeight="1">
      <c r="A6" s="55" t="s">
        <v>368</v>
      </c>
      <c r="B6" s="56">
        <v>0</v>
      </c>
    </row>
    <row r="7" spans="1:4" ht="39.75" customHeight="1">
      <c r="A7" s="55" t="s">
        <v>369</v>
      </c>
      <c r="B7" s="56">
        <f>B8+B9</f>
        <v>267.438948</v>
      </c>
      <c r="D7" s="57"/>
    </row>
    <row r="8" spans="1:4" ht="39.75" customHeight="1">
      <c r="A8" s="55" t="s">
        <v>370</v>
      </c>
      <c r="B8" s="56">
        <v>182.674355</v>
      </c>
      <c r="D8" s="57"/>
    </row>
    <row r="9" spans="1:4" ht="39.75" customHeight="1">
      <c r="A9" s="58" t="s">
        <v>371</v>
      </c>
      <c r="B9" s="56">
        <v>84.764593</v>
      </c>
      <c r="D9" s="57"/>
    </row>
    <row r="10" spans="1:4" ht="39.75" customHeight="1">
      <c r="A10" s="59" t="s">
        <v>372</v>
      </c>
      <c r="B10" s="56">
        <v>2.629825</v>
      </c>
      <c r="D10" s="57"/>
    </row>
    <row r="11" spans="1:4" ht="38.25" customHeight="1">
      <c r="A11" s="60"/>
      <c r="B11" s="60"/>
      <c r="D11" s="57"/>
    </row>
  </sheetData>
  <sheetProtection/>
  <mergeCells count="2">
    <mergeCell ref="A2:B2"/>
    <mergeCell ref="A11:B11"/>
  </mergeCells>
  <printOptions horizontalCentered="1"/>
  <pageMargins left="0.39" right="0.39" top="0.39" bottom="0.39" header="0.2" footer="0.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showZeros="0" view="pageBreakPreview" zoomScaleNormal="75" zoomScaleSheetLayoutView="100" workbookViewId="0" topLeftCell="A1">
      <selection activeCell="C22" sqref="C22"/>
    </sheetView>
  </sheetViews>
  <sheetFormatPr defaultColWidth="8.25390625" defaultRowHeight="13.5"/>
  <cols>
    <col min="1" max="1" width="38.75390625" style="29" customWidth="1"/>
    <col min="2" max="2" width="38.75390625" style="30" customWidth="1"/>
    <col min="3" max="6" width="24.625" style="30" customWidth="1"/>
    <col min="7" max="221" width="8.625" style="30" bestFit="1" customWidth="1"/>
    <col min="222" max="16384" width="8.25390625" style="31" customWidth="1"/>
  </cols>
  <sheetData>
    <row r="1" ht="22.5" customHeight="1">
      <c r="A1" s="32" t="s">
        <v>373</v>
      </c>
    </row>
    <row r="2" spans="1:2" ht="24" customHeight="1">
      <c r="A2" s="2" t="s">
        <v>374</v>
      </c>
      <c r="B2" s="3"/>
    </row>
    <row r="3" spans="1:10" ht="24.75" customHeight="1">
      <c r="A3" s="33"/>
      <c r="B3" s="4" t="s">
        <v>2</v>
      </c>
      <c r="C3" s="34"/>
      <c r="D3" s="35"/>
      <c r="E3" s="36"/>
      <c r="F3" s="36"/>
      <c r="G3" s="36"/>
      <c r="H3" s="36"/>
      <c r="I3" s="36"/>
      <c r="J3" s="36"/>
    </row>
    <row r="4" spans="1:2" ht="25.5" customHeight="1">
      <c r="A4" s="37" t="s">
        <v>375</v>
      </c>
      <c r="B4" s="38" t="s">
        <v>4</v>
      </c>
    </row>
    <row r="5" spans="1:2" ht="27.75" customHeight="1">
      <c r="A5" s="39" t="s">
        <v>376</v>
      </c>
      <c r="B5" s="40">
        <f>B6+B7+B8+B9</f>
        <v>13490</v>
      </c>
    </row>
    <row r="6" spans="1:2" ht="27.75" customHeight="1">
      <c r="A6" s="41" t="s">
        <v>377</v>
      </c>
      <c r="B6" s="42">
        <v>11065</v>
      </c>
    </row>
    <row r="7" spans="1:2" ht="27.75" customHeight="1">
      <c r="A7" s="41" t="s">
        <v>378</v>
      </c>
      <c r="B7" s="42">
        <v>2425</v>
      </c>
    </row>
    <row r="8" spans="1:2" ht="27.75" customHeight="1">
      <c r="A8" s="41" t="s">
        <v>379</v>
      </c>
      <c r="B8" s="42"/>
    </row>
    <row r="9" spans="1:2" ht="27.75" customHeight="1">
      <c r="A9" s="41" t="s">
        <v>380</v>
      </c>
      <c r="B9" s="42"/>
    </row>
    <row r="10" spans="1:2" ht="27.75" customHeight="1">
      <c r="A10" s="39" t="s">
        <v>381</v>
      </c>
      <c r="B10" s="40">
        <f>B11+B12+B13+B16+B17</f>
        <v>382</v>
      </c>
    </row>
    <row r="11" spans="1:2" ht="27.75" customHeight="1">
      <c r="A11" s="43" t="s">
        <v>382</v>
      </c>
      <c r="B11" s="40"/>
    </row>
    <row r="12" spans="1:2" ht="27.75" customHeight="1">
      <c r="A12" s="41" t="s">
        <v>383</v>
      </c>
      <c r="B12" s="40"/>
    </row>
    <row r="13" spans="1:2" ht="27.75" customHeight="1">
      <c r="A13" s="41" t="s">
        <v>384</v>
      </c>
      <c r="B13" s="42">
        <f>B14</f>
        <v>0</v>
      </c>
    </row>
    <row r="14" spans="1:4" ht="27.75" customHeight="1">
      <c r="A14" s="41" t="s">
        <v>385</v>
      </c>
      <c r="B14" s="42"/>
      <c r="C14" s="44"/>
      <c r="D14" s="45"/>
    </row>
    <row r="15" spans="1:2" ht="27.75" customHeight="1">
      <c r="A15" s="41" t="s">
        <v>386</v>
      </c>
      <c r="B15" s="42"/>
    </row>
    <row r="16" spans="1:2" ht="27.75" customHeight="1">
      <c r="A16" s="41" t="s">
        <v>387</v>
      </c>
      <c r="B16" s="42">
        <v>382</v>
      </c>
    </row>
    <row r="17" spans="1:2" ht="27.75" customHeight="1">
      <c r="A17" s="9" t="s">
        <v>388</v>
      </c>
      <c r="B17" s="42"/>
    </row>
    <row r="18" spans="1:2" ht="27.75" customHeight="1">
      <c r="A18" s="46" t="s">
        <v>389</v>
      </c>
      <c r="B18" s="40">
        <f>B5+B10</f>
        <v>13872</v>
      </c>
    </row>
    <row r="19" spans="1:2" ht="27.75" customHeight="1">
      <c r="A19" s="41" t="s">
        <v>390</v>
      </c>
      <c r="B19" s="42"/>
    </row>
    <row r="20" spans="1:2" ht="27.75" customHeight="1">
      <c r="A20" s="39" t="s">
        <v>391</v>
      </c>
      <c r="B20" s="42">
        <v>5789</v>
      </c>
    </row>
    <row r="21" spans="1:2" ht="27.75" customHeight="1">
      <c r="A21" s="39" t="s">
        <v>392</v>
      </c>
      <c r="B21" s="42">
        <v>82618</v>
      </c>
    </row>
    <row r="22" spans="1:2" ht="27.75" customHeight="1">
      <c r="A22" s="39" t="s">
        <v>393</v>
      </c>
      <c r="B22" s="40"/>
    </row>
    <row r="23" spans="1:2" ht="19.5" customHeight="1">
      <c r="A23" s="46" t="s">
        <v>27</v>
      </c>
      <c r="B23" s="40">
        <f>B22+B18+B21+B20</f>
        <v>102279</v>
      </c>
    </row>
    <row r="24" spans="1:2" ht="24" customHeight="1">
      <c r="A24" s="47" t="s">
        <v>28</v>
      </c>
      <c r="B24" s="47"/>
    </row>
  </sheetData>
  <sheetProtection/>
  <protectedRanges>
    <protectedRange sqref="A11:A12 A14" name="区域1_6"/>
  </protectedRanges>
  <mergeCells count="3">
    <mergeCell ref="A2:B2"/>
    <mergeCell ref="C14:D14"/>
    <mergeCell ref="A24:B24"/>
  </mergeCells>
  <printOptions horizontalCentered="1"/>
  <pageMargins left="0.39" right="0.39" top="0.77" bottom="0.9" header="0.2" footer="0.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C34"/>
  <sheetViews>
    <sheetView showZeros="0" view="pageBreakPreview" zoomScaleSheetLayoutView="100" workbookViewId="0" topLeftCell="A1">
      <selection activeCell="E7" sqref="E7"/>
    </sheetView>
  </sheetViews>
  <sheetFormatPr defaultColWidth="8.75390625" defaultRowHeight="13.5"/>
  <cols>
    <col min="1" max="1" width="15.75390625" style="11" customWidth="1"/>
    <col min="2" max="2" width="54.50390625" style="11" customWidth="1"/>
    <col min="3" max="3" width="26.875" style="11" customWidth="1"/>
    <col min="4" max="16384" width="8.75390625" style="11" customWidth="1"/>
  </cols>
  <sheetData>
    <row r="1" spans="1:3" ht="33" customHeight="1">
      <c r="A1" s="12" t="s">
        <v>394</v>
      </c>
      <c r="B1" s="12"/>
      <c r="C1" s="13"/>
    </row>
    <row r="2" spans="1:3" ht="33" customHeight="1">
      <c r="A2" s="2" t="s">
        <v>395</v>
      </c>
      <c r="B2" s="2"/>
      <c r="C2" s="2"/>
    </row>
    <row r="3" spans="1:3" ht="27" customHeight="1">
      <c r="A3" s="14"/>
      <c r="B3" s="14"/>
      <c r="C3" s="15" t="s">
        <v>2</v>
      </c>
    </row>
    <row r="4" spans="1:3" ht="27.75" customHeight="1">
      <c r="A4" s="16" t="s">
        <v>65</v>
      </c>
      <c r="B4" s="16" t="s">
        <v>66</v>
      </c>
      <c r="C4" s="17" t="s">
        <v>4</v>
      </c>
    </row>
    <row r="5" spans="1:3" ht="27.75" customHeight="1">
      <c r="A5" s="18" t="s">
        <v>396</v>
      </c>
      <c r="B5" s="19" t="s">
        <v>61</v>
      </c>
      <c r="C5" s="20">
        <f>C6+C25+C32+C31+C16</f>
        <v>102161</v>
      </c>
    </row>
    <row r="6" spans="1:3" ht="27.75" customHeight="1">
      <c r="A6" s="21" t="s">
        <v>397</v>
      </c>
      <c r="B6" s="22" t="s">
        <v>228</v>
      </c>
      <c r="C6" s="23">
        <f>C7+C11+C14+C13</f>
        <v>4436</v>
      </c>
    </row>
    <row r="7" spans="1:3" ht="27.75" customHeight="1">
      <c r="A7" s="21" t="s">
        <v>398</v>
      </c>
      <c r="B7" s="22" t="s">
        <v>399</v>
      </c>
      <c r="C7" s="23">
        <f>SUM(C8:C10)</f>
        <v>2688</v>
      </c>
    </row>
    <row r="8" spans="1:3" ht="27.75" customHeight="1">
      <c r="A8" s="21" t="s">
        <v>400</v>
      </c>
      <c r="B8" s="22" t="s">
        <v>401</v>
      </c>
      <c r="C8" s="24">
        <v>1778</v>
      </c>
    </row>
    <row r="9" spans="1:3" ht="27.75" customHeight="1">
      <c r="A9" s="21" t="s">
        <v>402</v>
      </c>
      <c r="B9" s="22" t="s">
        <v>403</v>
      </c>
      <c r="C9" s="24">
        <v>910</v>
      </c>
    </row>
    <row r="10" spans="1:3" ht="27.75" customHeight="1">
      <c r="A10" s="21" t="s">
        <v>404</v>
      </c>
      <c r="B10" s="22" t="s">
        <v>405</v>
      </c>
      <c r="C10" s="25"/>
    </row>
    <row r="11" spans="1:3" ht="27.75" customHeight="1">
      <c r="A11" s="21" t="s">
        <v>406</v>
      </c>
      <c r="B11" s="22" t="s">
        <v>407</v>
      </c>
      <c r="C11" s="23">
        <f>C12</f>
        <v>0</v>
      </c>
    </row>
    <row r="12" spans="1:3" ht="27.75" customHeight="1">
      <c r="A12" s="21" t="s">
        <v>408</v>
      </c>
      <c r="B12" s="22" t="s">
        <v>401</v>
      </c>
      <c r="C12" s="23"/>
    </row>
    <row r="13" spans="1:3" ht="27.75" customHeight="1">
      <c r="A13" s="21" t="s">
        <v>409</v>
      </c>
      <c r="B13" s="22" t="s">
        <v>410</v>
      </c>
      <c r="C13" s="23">
        <v>143</v>
      </c>
    </row>
    <row r="14" spans="1:3" ht="27.75" customHeight="1">
      <c r="A14" s="21" t="s">
        <v>411</v>
      </c>
      <c r="B14" s="22" t="s">
        <v>412</v>
      </c>
      <c r="C14" s="23">
        <f>C15</f>
        <v>1605</v>
      </c>
    </row>
    <row r="15" spans="1:3" ht="27.75" customHeight="1">
      <c r="A15" s="21" t="s">
        <v>413</v>
      </c>
      <c r="B15" s="22" t="s">
        <v>414</v>
      </c>
      <c r="C15" s="26">
        <v>1605</v>
      </c>
    </row>
    <row r="16" spans="1:3" ht="27.75" customHeight="1">
      <c r="A16" s="21" t="s">
        <v>415</v>
      </c>
      <c r="B16" s="22" t="s">
        <v>290</v>
      </c>
      <c r="C16" s="23">
        <f>C19+C17</f>
        <v>83107</v>
      </c>
    </row>
    <row r="17" spans="1:3" ht="27.75" customHeight="1">
      <c r="A17" s="21" t="s">
        <v>416</v>
      </c>
      <c r="B17" s="27" t="s">
        <v>417</v>
      </c>
      <c r="C17" s="23">
        <f>C18</f>
        <v>82698</v>
      </c>
    </row>
    <row r="18" spans="1:3" ht="27.75" customHeight="1">
      <c r="A18" s="21" t="s">
        <v>418</v>
      </c>
      <c r="B18" s="22" t="s">
        <v>419</v>
      </c>
      <c r="C18" s="26">
        <v>82698</v>
      </c>
    </row>
    <row r="19" spans="1:3" ht="33.75" customHeight="1">
      <c r="A19" s="21" t="s">
        <v>420</v>
      </c>
      <c r="B19" s="22" t="s">
        <v>421</v>
      </c>
      <c r="C19" s="23">
        <f>C20+C21+C22+C23+C24</f>
        <v>409</v>
      </c>
    </row>
    <row r="20" spans="1:3" ht="33.75" customHeight="1">
      <c r="A20" s="21" t="s">
        <v>422</v>
      </c>
      <c r="B20" s="22" t="s">
        <v>423</v>
      </c>
      <c r="C20" s="26">
        <v>140</v>
      </c>
    </row>
    <row r="21" spans="1:3" ht="33.75" customHeight="1">
      <c r="A21" s="21" t="s">
        <v>424</v>
      </c>
      <c r="B21" s="22" t="s">
        <v>425</v>
      </c>
      <c r="C21" s="26">
        <v>114</v>
      </c>
    </row>
    <row r="22" spans="1:3" ht="33.75" customHeight="1">
      <c r="A22" s="21" t="s">
        <v>426</v>
      </c>
      <c r="B22" s="22" t="s">
        <v>427</v>
      </c>
      <c r="C22" s="26"/>
    </row>
    <row r="23" spans="1:3" ht="33.75" customHeight="1">
      <c r="A23" s="21" t="s">
        <v>428</v>
      </c>
      <c r="B23" s="22" t="s">
        <v>429</v>
      </c>
      <c r="C23" s="26">
        <v>135</v>
      </c>
    </row>
    <row r="24" spans="1:3" ht="33.75" customHeight="1">
      <c r="A24" s="21" t="s">
        <v>430</v>
      </c>
      <c r="B24" s="22" t="s">
        <v>431</v>
      </c>
      <c r="C24" s="26">
        <v>20</v>
      </c>
    </row>
    <row r="25" spans="1:3" ht="27.75" customHeight="1">
      <c r="A25" s="21" t="s">
        <v>432</v>
      </c>
      <c r="B25" s="22" t="s">
        <v>351</v>
      </c>
      <c r="C25" s="23">
        <f>C26+C28</f>
        <v>14618</v>
      </c>
    </row>
    <row r="26" spans="1:3" ht="27.75" customHeight="1">
      <c r="A26" s="21" t="s">
        <v>433</v>
      </c>
      <c r="B26" s="22" t="s">
        <v>434</v>
      </c>
      <c r="C26" s="23">
        <f aca="true" t="shared" si="0" ref="C26:C30">C27</f>
        <v>14618</v>
      </c>
    </row>
    <row r="27" spans="1:3" ht="27.75" customHeight="1">
      <c r="A27" s="21" t="s">
        <v>435</v>
      </c>
      <c r="B27" s="22" t="s">
        <v>436</v>
      </c>
      <c r="C27" s="23">
        <v>14618</v>
      </c>
    </row>
    <row r="28" spans="1:3" ht="27.75" customHeight="1">
      <c r="A28" s="21" t="s">
        <v>437</v>
      </c>
      <c r="B28" s="22" t="s">
        <v>438</v>
      </c>
      <c r="C28" s="23">
        <f t="shared" si="0"/>
        <v>0</v>
      </c>
    </row>
    <row r="29" spans="1:3" ht="27.75" customHeight="1">
      <c r="A29" s="21" t="s">
        <v>439</v>
      </c>
      <c r="B29" s="22" t="s">
        <v>440</v>
      </c>
      <c r="C29" s="23"/>
    </row>
    <row r="30" spans="1:3" ht="27.75" customHeight="1">
      <c r="A30" s="21" t="s">
        <v>441</v>
      </c>
      <c r="B30" s="22" t="s">
        <v>348</v>
      </c>
      <c r="C30" s="23">
        <f t="shared" si="0"/>
        <v>0</v>
      </c>
    </row>
    <row r="31" spans="1:3" ht="27.75" customHeight="1">
      <c r="A31" s="21" t="s">
        <v>442</v>
      </c>
      <c r="B31" s="22" t="s">
        <v>443</v>
      </c>
      <c r="C31" s="23"/>
    </row>
    <row r="32" spans="1:3" ht="27.75" customHeight="1">
      <c r="A32" s="21" t="s">
        <v>444</v>
      </c>
      <c r="B32" s="22" t="s">
        <v>445</v>
      </c>
      <c r="C32" s="23">
        <f>C33</f>
        <v>0</v>
      </c>
    </row>
    <row r="33" spans="1:3" ht="27.75" customHeight="1">
      <c r="A33" s="21" t="s">
        <v>446</v>
      </c>
      <c r="B33" s="22" t="s">
        <v>447</v>
      </c>
      <c r="C33" s="23"/>
    </row>
    <row r="34" spans="1:2" ht="22.5" customHeight="1">
      <c r="A34" s="28" t="s">
        <v>28</v>
      </c>
      <c r="B34" s="28"/>
    </row>
  </sheetData>
  <sheetProtection/>
  <mergeCells count="3">
    <mergeCell ref="A1:C1"/>
    <mergeCell ref="A2:C2"/>
    <mergeCell ref="A34:B34"/>
  </mergeCells>
  <printOptions horizontalCentered="1"/>
  <pageMargins left="0.38958333333333334" right="0.38958333333333334" top="0.38958333333333334" bottom="0.7909722222222222" header="0.20069444444444445" footer="0.38958333333333334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1" sqref="B11"/>
    </sheetView>
  </sheetViews>
  <sheetFormatPr defaultColWidth="8.875" defaultRowHeight="13.5"/>
  <cols>
    <col min="1" max="1" width="30.125" style="0" customWidth="1"/>
    <col min="2" max="2" width="33.625" style="0" customWidth="1"/>
  </cols>
  <sheetData>
    <row r="1" ht="24.75" customHeight="1">
      <c r="A1" s="1" t="s">
        <v>448</v>
      </c>
    </row>
    <row r="2" spans="1:2" ht="26.25" customHeight="1">
      <c r="A2" s="2" t="s">
        <v>449</v>
      </c>
      <c r="B2" s="3"/>
    </row>
    <row r="3" ht="19.5" customHeight="1">
      <c r="B3" s="4" t="s">
        <v>2</v>
      </c>
    </row>
    <row r="4" spans="1:2" ht="30" customHeight="1">
      <c r="A4" s="5" t="s">
        <v>3</v>
      </c>
      <c r="B4" s="6" t="s">
        <v>450</v>
      </c>
    </row>
    <row r="5" spans="1:2" ht="30" customHeight="1">
      <c r="A5" s="7" t="s">
        <v>451</v>
      </c>
      <c r="B5" s="8">
        <f>B6+B10</f>
        <v>82618</v>
      </c>
    </row>
    <row r="6" spans="1:2" ht="30" customHeight="1">
      <c r="A6" s="9" t="s">
        <v>452</v>
      </c>
      <c r="B6" s="8">
        <v>0</v>
      </c>
    </row>
    <row r="7" spans="1:2" ht="30" customHeight="1">
      <c r="A7" s="9" t="s">
        <v>453</v>
      </c>
      <c r="B7" s="8">
        <v>0</v>
      </c>
    </row>
    <row r="8" spans="1:2" ht="30" customHeight="1">
      <c r="A8" s="9" t="s">
        <v>454</v>
      </c>
      <c r="B8" s="8">
        <v>0</v>
      </c>
    </row>
    <row r="9" spans="1:2" ht="30" customHeight="1">
      <c r="A9" s="9" t="s">
        <v>455</v>
      </c>
      <c r="B9" s="8">
        <v>0</v>
      </c>
    </row>
    <row r="10" spans="1:2" ht="30" customHeight="1">
      <c r="A10" s="9" t="s">
        <v>456</v>
      </c>
      <c r="B10" s="8">
        <f>B11+B13</f>
        <v>82618</v>
      </c>
    </row>
    <row r="11" spans="1:2" ht="30" customHeight="1">
      <c r="A11" s="9" t="s">
        <v>453</v>
      </c>
      <c r="B11" s="8">
        <v>82618</v>
      </c>
    </row>
    <row r="12" spans="1:2" ht="30" customHeight="1">
      <c r="A12" s="9" t="s">
        <v>457</v>
      </c>
      <c r="B12" s="8">
        <v>0</v>
      </c>
    </row>
    <row r="13" spans="1:2" ht="30" customHeight="1">
      <c r="A13" s="9" t="s">
        <v>458</v>
      </c>
      <c r="B13" s="8">
        <v>0</v>
      </c>
    </row>
    <row r="14" spans="1:2" ht="30" customHeight="1">
      <c r="A14" s="7" t="s">
        <v>459</v>
      </c>
      <c r="B14" s="8">
        <f>B16</f>
        <v>0</v>
      </c>
    </row>
    <row r="15" spans="1:2" ht="30" customHeight="1">
      <c r="A15" s="9" t="s">
        <v>452</v>
      </c>
      <c r="B15" s="8">
        <v>0</v>
      </c>
    </row>
    <row r="16" spans="1:2" ht="30" customHeight="1">
      <c r="A16" s="9" t="s">
        <v>456</v>
      </c>
      <c r="B16" s="8">
        <v>0</v>
      </c>
    </row>
    <row r="17" spans="1:2" ht="30" customHeight="1">
      <c r="A17" s="7" t="s">
        <v>460</v>
      </c>
      <c r="B17" s="8">
        <f>B18+B19</f>
        <v>288</v>
      </c>
    </row>
    <row r="18" spans="1:2" ht="30" customHeight="1">
      <c r="A18" s="9" t="s">
        <v>452</v>
      </c>
      <c r="B18" s="8">
        <v>0</v>
      </c>
    </row>
    <row r="19" spans="1:2" ht="30" customHeight="1">
      <c r="A19" s="9" t="s">
        <v>456</v>
      </c>
      <c r="B19" s="8">
        <v>288</v>
      </c>
    </row>
    <row r="20" ht="13.5">
      <c r="A20" s="10"/>
    </row>
  </sheetData>
  <sheetProtection/>
  <mergeCells count="1">
    <mergeCell ref="A2:B2"/>
  </mergeCells>
  <printOptions horizontalCentered="1"/>
  <pageMargins left="0.38958333333333334" right="0.38958333333333334" top="0.38958333333333334" bottom="0.38958333333333334" header="0.20069444444444445" footer="0.200694444444444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张裕嫦</cp:lastModifiedBy>
  <cp:lastPrinted>2019-02-01T02:25:30Z</cp:lastPrinted>
  <dcterms:created xsi:type="dcterms:W3CDTF">2019-01-31T09:55:21Z</dcterms:created>
  <dcterms:modified xsi:type="dcterms:W3CDTF">2023-03-03T01:16:31Z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29F6C419F6914085BC49EBCD8451F960</vt:lpwstr>
  </property>
</Properties>
</file>