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8745" activeTab="0"/>
  </bookViews>
  <sheets>
    <sheet name="省属项目" sheetId="1" r:id="rId1"/>
    <sheet name="市属项目" sheetId="2" r:id="rId2"/>
  </sheets>
  <definedNames>
    <definedName name="_xlnm.Print_Titles" localSheetId="1">'市属项目'!$3:$4</definedName>
    <definedName name="_xlnm.Print_Titles" localSheetId="0">'省属项目'!$4:$5</definedName>
    <definedName name="_xlnm._FilterDatabase" localSheetId="0" hidden="1">'省属项目'!$A$5:$L$33</definedName>
    <definedName name="_xlnm._FilterDatabase" localSheetId="1" hidden="1">'市属项目'!$A$4:$L$137</definedName>
  </definedNames>
  <calcPr fullCalcOnLoad="1"/>
</workbook>
</file>

<file path=xl/sharedStrings.xml><?xml version="1.0" encoding="utf-8"?>
<sst xmlns="http://schemas.openxmlformats.org/spreadsheetml/2006/main" count="638" uniqueCount="353">
  <si>
    <t>附件1</t>
  </si>
  <si>
    <t>中山市2022年省重点建设项目计划表（省属）</t>
  </si>
  <si>
    <t>投资单位：万元</t>
  </si>
  <si>
    <t>序号</t>
  </si>
  <si>
    <t>项目名称</t>
  </si>
  <si>
    <t>建设内容及规模</t>
  </si>
  <si>
    <t>建设起止年限</t>
  </si>
  <si>
    <t>建设性质</t>
  </si>
  <si>
    <t>总投资</t>
  </si>
  <si>
    <t>到2021年底累计完成投资</t>
  </si>
  <si>
    <t>2022年投资计划</t>
  </si>
  <si>
    <t>项目单位</t>
  </si>
  <si>
    <t>项目所在地</t>
  </si>
  <si>
    <t>小计</t>
  </si>
  <si>
    <t>主要建设内容</t>
  </si>
  <si>
    <t>新增生产能力</t>
  </si>
  <si>
    <t>合计(共9项)</t>
  </si>
  <si>
    <t>一</t>
  </si>
  <si>
    <t>基础设施工程(共7项)</t>
  </si>
  <si>
    <t>(一)</t>
  </si>
  <si>
    <t>公路工程(共5项)</t>
  </si>
  <si>
    <t>(1)</t>
  </si>
  <si>
    <t>高速公路项目(共5项)</t>
  </si>
  <si>
    <t>续建项目共4项</t>
  </si>
  <si>
    <t>广东省深圳至中山跨江通道（中山段）</t>
  </si>
  <si>
    <t>中山大桥</t>
  </si>
  <si>
    <t>2016-2024</t>
  </si>
  <si>
    <t>续建</t>
  </si>
  <si>
    <t>路基、桥梁</t>
  </si>
  <si>
    <t>深中通道管理中心</t>
  </si>
  <si>
    <t>广州、深圳、中山市</t>
  </si>
  <si>
    <t>南沙至中山高速公路（中山段）</t>
  </si>
  <si>
    <t>高速公路16.1公里</t>
  </si>
  <si>
    <t>2020-2024</t>
  </si>
  <si>
    <t>征地拆迁、土建</t>
  </si>
  <si>
    <t>广州市高速公路有限公司</t>
  </si>
  <si>
    <t>广州、中山市</t>
  </si>
  <si>
    <t>中山至开平高速公路（中山段）</t>
  </si>
  <si>
    <t>高速公路44公里</t>
  </si>
  <si>
    <t>2015-2023</t>
  </si>
  <si>
    <t>路基、桥涵</t>
  </si>
  <si>
    <t>中电建（广东）中开高速公路有限公司</t>
  </si>
  <si>
    <t>中山、江门市</t>
  </si>
  <si>
    <t>深圳至岑溪高速公路中山新隆至江门龙湾段改扩建工程（中山段）</t>
  </si>
  <si>
    <t>高速公路改扩建25.9公里</t>
  </si>
  <si>
    <t>路基、涵洞、桥梁</t>
  </si>
  <si>
    <t>广东江中高速公路有限公司</t>
  </si>
  <si>
    <t>新开工项目共1项</t>
  </si>
  <si>
    <t>中山东部外环高速公路二期工程（中山黄圃至翠亨高速公路南北延线）（中山段）</t>
  </si>
  <si>
    <t>高速公路12.84公里</t>
  </si>
  <si>
    <t>2022-2026</t>
  </si>
  <si>
    <t>新开工</t>
  </si>
  <si>
    <t>中山市交通发展集团有限公司</t>
  </si>
  <si>
    <t>珠海、佛山、中山市</t>
  </si>
  <si>
    <t>(二)</t>
  </si>
  <si>
    <t>铁路工程(共1项)</t>
  </si>
  <si>
    <t>国铁干线项目(共1项)</t>
  </si>
  <si>
    <t>续建项目共1项</t>
  </si>
  <si>
    <t>深圳至江门铁路（中山段）</t>
  </si>
  <si>
    <t>铁路39.4公里</t>
  </si>
  <si>
    <t>2020-2026</t>
  </si>
  <si>
    <t>路基、桥梁、隧道</t>
  </si>
  <si>
    <t>广东深茂铁路有限责任公司</t>
  </si>
  <si>
    <t>广州、深圳、东莞、中山、江门市</t>
  </si>
  <si>
    <t>(三)</t>
  </si>
  <si>
    <t>能源工程(共1项)</t>
  </si>
  <si>
    <t>电网项目(共1项)</t>
  </si>
  <si>
    <t>500千伏、220千伏输变电工程，110千伏及以下配电网工程（中山段）</t>
  </si>
  <si>
    <t>新增220千伏主变容量216万千伏安，新增220千伏线路长度46千米；新增110千伏主变容量161.2万千伏安，新增110千伏线路183千米。开展沙溪二输变电、沙溪站配套线路、浪网至胜龙线路工程、小榄站改造、绩西输变电、安乐输变电、灯王输变电、观应输变电、祥兴输变电、七村输变电、泉眼输变电、隆平输变电、坦背站改造、蟠龙输变电、阜沙2输变电、泰丰2输变电、志和输变电、大岑输变电、半岛至接源线路、110千伏及以下其他电网工程的建设</t>
  </si>
  <si>
    <t>2020-2023</t>
  </si>
  <si>
    <t>输变电工程及配网工程</t>
  </si>
  <si>
    <t>新增220千伏主变容量96万千伏安，新增220千伏线路长度0.95千米；新增110千伏主变容量12.6万千伏安，新增110千伏线路17.68千米</t>
  </si>
  <si>
    <t>广东电网有限责任公司</t>
  </si>
  <si>
    <t>广州、深圳、珠海、汕头、佛山、韶关、河源、梅州、惠州、汕尾、东莞、中山、江门、阳江、湛江、茂名、肇庆、清远、潮州、揭阳、云浮市</t>
  </si>
  <si>
    <t>二</t>
  </si>
  <si>
    <t>民生保障工程(共2项)</t>
  </si>
  <si>
    <t>教育项目(共1项)</t>
  </si>
  <si>
    <t>现代职业教育体系建设项目(共1项)</t>
  </si>
  <si>
    <t>广东理工职业学院中山校区四期工程</t>
  </si>
  <si>
    <t>总建筑面积7.14万平方米，建设学生宿舍、室外运动场、体育馆、实训综合楼、科技发展中心等</t>
  </si>
  <si>
    <t>2021-2023</t>
  </si>
  <si>
    <t>土建</t>
  </si>
  <si>
    <t>广东开放大学(广东理工职业学院)</t>
  </si>
  <si>
    <t>中山市</t>
  </si>
  <si>
    <t>居民保障项目(共1项)</t>
  </si>
  <si>
    <t>重要商品物资储备项目(共1项)</t>
  </si>
  <si>
    <t>广东省储备粮中山直属库二期工程</t>
  </si>
  <si>
    <t>建设粮食仓容8万吨及配套设施，包括大直径筒仓、工作塔、汽车发放站、综合生产辅助用房等，建筑面积约0.99万平方米</t>
  </si>
  <si>
    <t>2022-2023</t>
  </si>
  <si>
    <t>广东省储备粮管理总公司</t>
  </si>
  <si>
    <t>中山市2022年省重点建设项目计划表（市属）</t>
  </si>
  <si>
    <t>责任单位</t>
  </si>
  <si>
    <t>合计(共53项)</t>
  </si>
  <si>
    <t>基础设施工程(共17项)</t>
  </si>
  <si>
    <t>新型基础设施工程(共1项)</t>
  </si>
  <si>
    <t>创新基础设施项目(共1项)</t>
  </si>
  <si>
    <t>中山科技创新园</t>
  </si>
  <si>
    <t>建设中山光子科学中心、中山先进低温研究院以及中山市工业技术研究中心</t>
  </si>
  <si>
    <t>中山市工业技术研究中心等</t>
  </si>
  <si>
    <t>市科技局、市城建集团</t>
  </si>
  <si>
    <t>中山市工业技术研究中心项目</t>
  </si>
  <si>
    <t>建设孵化中心及公共服务平台，建筑面积20万平方米</t>
  </si>
  <si>
    <t>中山市工业技术研究中心</t>
  </si>
  <si>
    <t>中山先进低温研究院项目</t>
  </si>
  <si>
    <t>建筑面积8.2万平方米，以中科院战略性先导专项为牵引，研制国际领先的万瓦级超大型低温制冷装备</t>
  </si>
  <si>
    <t>中山市科学技术局、市城建集团</t>
  </si>
  <si>
    <t>中山光子科学中心项目</t>
  </si>
  <si>
    <t>建设超强相对论物理实验平台、先进激光技术与应用公共研发平台以及技术成果转移转化平台，建筑面积6.3万平方米</t>
  </si>
  <si>
    <t>高速公路项目(共2项)</t>
  </si>
  <si>
    <t>投产项目共1项</t>
  </si>
  <si>
    <t>中山市西环外环高速公路（含小榄支线）</t>
  </si>
  <si>
    <t>高速公路71.14公里</t>
  </si>
  <si>
    <t>2018-2022</t>
  </si>
  <si>
    <t>计划投产</t>
  </si>
  <si>
    <t>桥梁、路面</t>
  </si>
  <si>
    <t>中山西部外环高速公路有限公司</t>
  </si>
  <si>
    <t>市交通运输局</t>
  </si>
  <si>
    <t>中山市东部外环高速公路工程一期</t>
  </si>
  <si>
    <t>高速公路37.2公里</t>
  </si>
  <si>
    <t>2019-2025</t>
  </si>
  <si>
    <t>中山东环高速公路有限公司</t>
  </si>
  <si>
    <t>(2)</t>
  </si>
  <si>
    <t>普通公路项目(共3项)</t>
  </si>
  <si>
    <t>投产项目共2项</t>
  </si>
  <si>
    <t>中山市二环快速路东段工程</t>
  </si>
  <si>
    <t>一级公路兼城市快速路7公里</t>
  </si>
  <si>
    <t>2017-2022</t>
  </si>
  <si>
    <t>互通、路基、路面、桥梁</t>
  </si>
  <si>
    <t>市交通发展集团</t>
  </si>
  <si>
    <t>国道G105线中山沙朗至古鹤段改建工程（含市政配套）</t>
  </si>
  <si>
    <t>一级公路改建32.3公里</t>
  </si>
  <si>
    <t>2019-2022</t>
  </si>
  <si>
    <t>市政配套、绿化</t>
  </si>
  <si>
    <t>中山市公路事务中心</t>
  </si>
  <si>
    <t>中山市坦洲大道工程</t>
  </si>
  <si>
    <t>一级公路8.539公里</t>
  </si>
  <si>
    <t>2021-2024</t>
  </si>
  <si>
    <t>路基、排水、桥梁桩基、隧道</t>
  </si>
  <si>
    <t>天然气发电项目(共1项)</t>
  </si>
  <si>
    <t>中山小榄永安二期天然气热电联产项目</t>
  </si>
  <si>
    <t>装机容量1×22万千瓦</t>
  </si>
  <si>
    <t>中山市永安电力有限公司</t>
  </si>
  <si>
    <t>小榄镇</t>
  </si>
  <si>
    <t>(四)</t>
  </si>
  <si>
    <t>水利工程(共1项)</t>
  </si>
  <si>
    <t>水资源保障建设项目(共1项)</t>
  </si>
  <si>
    <t>中山北部片区取水口迁移工程</t>
  </si>
  <si>
    <t>建设中山市古镇镇取水口迁移工程和中山市南头（黄圃）镇取水口迁移工程</t>
  </si>
  <si>
    <t>中山市水务工程建设管理中心</t>
  </si>
  <si>
    <t>市水务局</t>
  </si>
  <si>
    <t>(五)</t>
  </si>
  <si>
    <t>城市建设工程(共6项)</t>
  </si>
  <si>
    <t>城市道路项目(共4项)</t>
  </si>
  <si>
    <t>中山市金字山互通立交工程（原南外环互通工程）</t>
  </si>
  <si>
    <t>一级公路兼城市快速路2.676公里</t>
  </si>
  <si>
    <t>2020-2022</t>
  </si>
  <si>
    <t>路基、路面、桥涵、隧道</t>
  </si>
  <si>
    <t>一级公路2.676公里</t>
  </si>
  <si>
    <t>中山市坦神北路建设工程</t>
  </si>
  <si>
    <t>城市道路11.045公里</t>
  </si>
  <si>
    <t>路面、绿化、交安</t>
  </si>
  <si>
    <t>中山市南外环道路改造工程</t>
  </si>
  <si>
    <t>城市快速路11.85公里</t>
  </si>
  <si>
    <t>道路、桥梁、管沟</t>
  </si>
  <si>
    <t>中山市住房城乡建设局</t>
  </si>
  <si>
    <t>岐江道工程（东段）</t>
  </si>
  <si>
    <t>城市道路约77公里</t>
  </si>
  <si>
    <t>2022-2025</t>
  </si>
  <si>
    <t>中山市代建项目管理办公室</t>
  </si>
  <si>
    <t>市住房城乡建设局</t>
  </si>
  <si>
    <t>重大发展平台项目(共1项)</t>
  </si>
  <si>
    <t>中山翠亨新区基础设施建设项目</t>
  </si>
  <si>
    <t>建设中山翠亨新区香海路北段道路、起步区和信路改造工程、马鞍岛环岛路、翠航道南段道路、和秀路道路、翠微道道路、科技金融新城片区配套市政路网、科学城片区配套市政路网、客运港综合片区配套市政路网，翠城道北段、翠海道地下综合管廊及同步建设工程，翠亨新区滨河整治水利工程</t>
  </si>
  <si>
    <t>中山翠亨新区工程项目建设管理中心</t>
  </si>
  <si>
    <t>翠亨统筹区</t>
  </si>
  <si>
    <t>(3)</t>
  </si>
  <si>
    <t>产业转移园及产业集聚发展项目配套基础设施(共1项)</t>
  </si>
  <si>
    <t>中山(石岐)总部经济区城市综合开发基础设施及公共配套工程项目</t>
  </si>
  <si>
    <t>建设道路、综合管廊、过江隧道、景观绿化、桥涵工程、地下道路、水系工程等基础设施，配套建设幼儿园、小学、业务用房、社区卫生服务中心、体育设施、文化设施、变电站、垃圾转运站、空中连廊、公共交通、换乘中心等共计19项工程</t>
  </si>
  <si>
    <t>2018-2023</t>
  </si>
  <si>
    <t>中山市人民政府石岐区办事处</t>
  </si>
  <si>
    <t>石岐街道</t>
  </si>
  <si>
    <t>(六)</t>
  </si>
  <si>
    <t>环保工程(共3项)</t>
  </si>
  <si>
    <t>垃圾处理项目(共1项)</t>
  </si>
  <si>
    <t>中山市康丰绿色工业服务中心项目</t>
  </si>
  <si>
    <t>危险废物总处理规模16万吨/年，建设回转窑焚烧线1条、熔炼线1条、物化处理线1条及仓库等辅助设施</t>
  </si>
  <si>
    <t>广东康丰环保技术有限公司</t>
  </si>
  <si>
    <t>黄圃镇</t>
  </si>
  <si>
    <t>城市黑臭水体整治项目(共2项)</t>
  </si>
  <si>
    <t>续建项目共2项</t>
  </si>
  <si>
    <t>中山市中心组团黑臭（未达标）水体整治提升工程</t>
  </si>
  <si>
    <t>建设截污工程、管道检测与修复工程、清淤工程、河涌养护工程、水务信息化建设工程、亲水滨岸工程、水系循环及补水工程、生态修复工程等</t>
  </si>
  <si>
    <t>2020-2025</t>
  </si>
  <si>
    <t>清淤工程、截污工程</t>
  </si>
  <si>
    <t>中山市未达标水体综合整治工程</t>
  </si>
  <si>
    <t>产业工程(共29项)</t>
  </si>
  <si>
    <t>新一代信息技术工程(共4项)</t>
  </si>
  <si>
    <t>电子信息项目(共4项)</t>
  </si>
  <si>
    <t>广东依顿电子科技股份有限公司年产70万平方米多层印刷线路板项目</t>
  </si>
  <si>
    <t>新建年产70万平方米多层印刷线路板的生产厂房</t>
  </si>
  <si>
    <t>土建、设备安装、验收</t>
  </si>
  <si>
    <t>年产70万平方米多层印刷线路板</t>
  </si>
  <si>
    <t>广东依顿电子科技股份有限公司</t>
  </si>
  <si>
    <t>三角镇</t>
  </si>
  <si>
    <t>续建项目共3项</t>
  </si>
  <si>
    <t>中山市比亚迪智能终端零部件生产项目</t>
  </si>
  <si>
    <t>建设生产厂房及配套附属房</t>
  </si>
  <si>
    <t>2019-2023</t>
  </si>
  <si>
    <t>中山比亚迪电子有限公司</t>
  </si>
  <si>
    <t>火炬统筹区</t>
  </si>
  <si>
    <t>中山得意电子有限公司年产电子连接器410万个项目</t>
  </si>
  <si>
    <t>建设工业厂房及配套设施，总建筑面积16.28万平方米</t>
  </si>
  <si>
    <t>中山得意电子有限公司</t>
  </si>
  <si>
    <t>中山市奥尼人工智能产业园</t>
  </si>
  <si>
    <t>建设工业厂房及配套设施，开展以汽车电子（AI智能行车记录仪）、AI智能摄像头、4G/5G摄像头、智能音视频模组、TWS无线耳机、AI智能耳机为核心的生产销售、技术研究和产品开发</t>
  </si>
  <si>
    <t>奥尼视讯科技（中山）有限公司</t>
  </si>
  <si>
    <t>生物产业工程(共1项)</t>
  </si>
  <si>
    <t>生物医药项目(共1项)</t>
  </si>
  <si>
    <t>中山康方湾区科技园</t>
  </si>
  <si>
    <t>建筑面积约26.47万平方米，建设符合CFDA、FDA及EMA标准的500-5000L规模的单抗原液及全自动制剂罐装线，并配备各类单抗鉴定、监测用的国际先进的分析设备</t>
  </si>
  <si>
    <t>康方赛诺医药有限公司</t>
  </si>
  <si>
    <t>高端装备制造工程(共4项)</t>
  </si>
  <si>
    <t>智能制造项目(共3项)</t>
  </si>
  <si>
    <t>英维克精密温控节能设备华南总部基地项目</t>
  </si>
  <si>
    <t>项目建筑面积约15万平方米，主要建设车间、研发室、办公用房及配套用房等</t>
  </si>
  <si>
    <t>2021-2027</t>
  </si>
  <si>
    <t>广东英维克技术有限公司</t>
  </si>
  <si>
    <t>彩迅工业（中山）有限公司1000万台/年液晶电视项目</t>
  </si>
  <si>
    <t>建设厂房及办公楼，建筑面积24万平方米，主要生产液晶显示器、数字电视，设计生产能力年产1000万台</t>
  </si>
  <si>
    <t>彩迅工业（中山）有限公司</t>
  </si>
  <si>
    <t>中山市欧普照明年产1000万支灯具项目</t>
  </si>
  <si>
    <t>建设华南智慧园区项目，包括智能制造、国家级实验室、华南研发总部、集成仓储、智慧园区等</t>
  </si>
  <si>
    <t>欧普（中山）智能科技有限公司</t>
  </si>
  <si>
    <t>汽车制造项目(共1项)</t>
  </si>
  <si>
    <t>武藏精密汽车零部件（中山）有限公司第二工厂项目</t>
  </si>
  <si>
    <t>规划建设面积5万平方米以上的生产厂房，生产新能源电动汽车重要零部件</t>
  </si>
  <si>
    <t>武藏精密汽车零部件(中山)有限公司</t>
  </si>
  <si>
    <t>绿色低碳产业工程(共2项)</t>
  </si>
  <si>
    <t>半导体照明项目(共2项)</t>
  </si>
  <si>
    <t>中山市兆驰光电公司照明产品生产项目</t>
  </si>
  <si>
    <t>总建筑面积28.6万平方米，建设厂房、宿舍、设备房等</t>
  </si>
  <si>
    <t>中山市兆驰光电有限公司</t>
  </si>
  <si>
    <t>古镇镇</t>
  </si>
  <si>
    <t>中山市洲明科技民众年产16万平方米LED显示屏显示照明生产项目</t>
  </si>
  <si>
    <t>新建厂房、办公楼及宿舍等配套设施，年产LED显示屏16万平方米</t>
  </si>
  <si>
    <t>中山市洲明科技有限公司</t>
  </si>
  <si>
    <t>现代服务业工程(共17项)</t>
  </si>
  <si>
    <t>总部经济项目(共4项)</t>
  </si>
  <si>
    <t>广东迪欧家具湾区总部基地项目</t>
  </si>
  <si>
    <t>建设迪欧家具湾区总部，打造“办公+酒店+医疗养护”的商务家具生态链，占据大健康行业、智能家居和智能制造产业的头部地位</t>
  </si>
  <si>
    <t>广东迪欧家具实业有限公司</t>
  </si>
  <si>
    <t>华润燃气总部基地（中山）及新兴产业科创中心</t>
  </si>
  <si>
    <t>总建筑面积12.8万平方米，建设粤港澳大湾区燃气总部副中心和华润燃气新兴产业科创中心</t>
  </si>
  <si>
    <t>华润燃气产业发展有限公司</t>
  </si>
  <si>
    <t>中山市中电建湾区总部</t>
  </si>
  <si>
    <t>总建筑面积约2.2万平方米，主要包括产业用房、配套商业等</t>
  </si>
  <si>
    <t>中电建路桥广东高速公路发展有限公司</t>
  </si>
  <si>
    <t>明阳智慧能源集团总部基地</t>
  </si>
  <si>
    <t>建设总部和研发中心。主营业务包括新能源高端装备、兆瓦级风机及核心部件的开发设计、产品制造、运维服务；新能源投资运营</t>
  </si>
  <si>
    <t>2022-2024</t>
  </si>
  <si>
    <t>明阳智慧能源集团股份公司</t>
  </si>
  <si>
    <t>金融服务项目(共1项)</t>
  </si>
  <si>
    <t>岐江新城中山农商银行总部大厦项目</t>
  </si>
  <si>
    <t>总建筑面积约10.53万平方米</t>
  </si>
  <si>
    <t>中山农村商业银行股份有限公司</t>
  </si>
  <si>
    <t>商务服务项目(共4项)</t>
  </si>
  <si>
    <t>中山市富元108国际金融中心项目</t>
  </si>
  <si>
    <t>建筑面积约115.40万年平方米，建设商业、住宅、文化设施、地下室及配套设施、公园、道路</t>
  </si>
  <si>
    <t>2021-2029</t>
  </si>
  <si>
    <t>中山旭富投资有限公司</t>
  </si>
  <si>
    <t>东区街道</t>
  </si>
  <si>
    <t>宝龙城综合体项目</t>
  </si>
  <si>
    <t>总建筑面积约72.36万平方米，建设综合楼、购物中心、商业街及配套用房、住宅楼及配套用房等</t>
  </si>
  <si>
    <t>2021-2028</t>
  </si>
  <si>
    <t>中山宝龙岐江置业有限公司</t>
  </si>
  <si>
    <t>新开工项目共2项</t>
  </si>
  <si>
    <t>中山市码头片区综合体</t>
  </si>
  <si>
    <t>建筑面积约213万平方米。建设住宅、联检大楼、会展中心、未来之门超塔、文体教育及配套设施</t>
  </si>
  <si>
    <t>2022-2028</t>
  </si>
  <si>
    <t>中山市深业万胜投资有限公司</t>
  </si>
  <si>
    <t>省建科院中山数智荟（建筑大数据产业园）</t>
  </si>
  <si>
    <t>建筑面积15.93万平方米。建设总部大楼、国检中心、会议中心、大数据中心、未来公寓以及研发中心等</t>
  </si>
  <si>
    <t>广东建科创新技术研究院有限公司</t>
  </si>
  <si>
    <t>(4)</t>
  </si>
  <si>
    <t>商贸物流项目(共2项)</t>
  </si>
  <si>
    <t>维龙粤港澳大湾区国际商贸供应链管理及结算中心项目</t>
  </si>
  <si>
    <t>建设33万平方米自动化物流仓库</t>
  </si>
  <si>
    <t>维圃（中山）仓储服务有限公司</t>
  </si>
  <si>
    <t>京东中山电子商务产业园及运营结算中心项目</t>
  </si>
  <si>
    <t>建设电子商务营业中心及运营结算中心、电商聚集园区、京东区域采购中心、智慧物流示范基地</t>
  </si>
  <si>
    <t>京东集团</t>
  </si>
  <si>
    <t>(5)</t>
  </si>
  <si>
    <t>综合生产服务项目(共6项)</t>
  </si>
  <si>
    <t>续建项目共6项</t>
  </si>
  <si>
    <t>海雅华人粤港澳国际中心</t>
  </si>
  <si>
    <t>总建筑面积约28万平方米，新建工业用房新型产业用房及配套服务设施，打造智能设备生产、研发基地</t>
  </si>
  <si>
    <t>中山市海雅信息技术服务有限公司</t>
  </si>
  <si>
    <t>金雅福新型产业制造基地</t>
  </si>
  <si>
    <t>建设黄金3D智造及研发、创意设计、工艺研发、电子商务、黄金历史博物馆、供应链技术创新与研发应用等产业用房约13.98万平方米；公寓、商业等配套约5.99万平方米</t>
  </si>
  <si>
    <t>中山金雅福科技有限公司</t>
  </si>
  <si>
    <t>星光达新型产业制造基地</t>
  </si>
  <si>
    <t>建设珠宝首饰制造、总部研发、电子商务、博物馆等产业用房19.6万平方米，公寓、商业等配套约8.4万平方米，地下三层停车场10万平方米</t>
  </si>
  <si>
    <t>中山星光达珠宝有限公司</t>
  </si>
  <si>
    <t>中山中深科技创新产业园</t>
  </si>
  <si>
    <t>总建筑面积约38.7万平方米，建设智慧型高新技术产业园区</t>
  </si>
  <si>
    <t>深中（广东）高新产业园发展有限公司</t>
  </si>
  <si>
    <t>中山市华南现代中医药城</t>
  </si>
  <si>
    <t>建设包括健康医药生产、研发、物流、种植、临床、教育、科普旅游共七个子项的现代中医药城</t>
  </si>
  <si>
    <t>2008-2025</t>
  </si>
  <si>
    <t>中山市华南现代中医药城发展有限公司</t>
  </si>
  <si>
    <t>中山翠亨新区生物医药智创中心</t>
  </si>
  <si>
    <t>建设集研发、检测及生产于一体的医疗仪器设备及器械制造产品产业化基地，建筑面积约为59.4万平方米</t>
  </si>
  <si>
    <t>中山翠亨建汇产业园开发有限公司</t>
  </si>
  <si>
    <t>传统产业升级工程(共1项)</t>
  </si>
  <si>
    <t>建材项目(共1项)</t>
  </si>
  <si>
    <t>皮阿诺科学艺术家居股份公司智能家居总部项目</t>
  </si>
  <si>
    <t>建筑面积约20万平方米，建设工业厂房及配套设施</t>
  </si>
  <si>
    <t>广东皮阿诺科学艺术家居股份有限公司</t>
  </si>
  <si>
    <t>板芙镇</t>
  </si>
  <si>
    <t>三</t>
  </si>
  <si>
    <t>民生保障工程(共7项)</t>
  </si>
  <si>
    <t>教育项目(共3项)</t>
  </si>
  <si>
    <t>普及高水平公共教育建设项目(共3项)</t>
  </si>
  <si>
    <t>投产项目共3项</t>
  </si>
  <si>
    <t>中山市南区新建高中项目</t>
  </si>
  <si>
    <t>建筑面积10.02万平方米。建设综合楼、教学楼、实验楼、艺术楼、宿舍楼等</t>
  </si>
  <si>
    <t>2021-2022</t>
  </si>
  <si>
    <t>中山市西区新建高中项目</t>
  </si>
  <si>
    <t>建筑面积12.31万平方米。建设综合楼、教学楼、实验楼、艺术楼、宿舍楼等</t>
  </si>
  <si>
    <t>中山代建项目管理办公室</t>
  </si>
  <si>
    <t>中山市华侨中学高中部二期扩建工程</t>
  </si>
  <si>
    <t>建设实验楼、图书馆、体育馆、艺术楼等</t>
  </si>
  <si>
    <t>医疗卫生项目(共2项)</t>
  </si>
  <si>
    <t>医院建设项目(共2项)</t>
  </si>
  <si>
    <t>中山市三乡医院异地新建项目</t>
  </si>
  <si>
    <t>按照三级甲等综合医院的标准建设，总建筑面积约为18.16万平方米，建设门诊医技楼、急诊楼、住院楼、教学行政楼、生活及配套设施等，设置800张床位</t>
  </si>
  <si>
    <t>土建、设备安装</t>
  </si>
  <si>
    <t>床位800张</t>
  </si>
  <si>
    <t>中山市三乡医院</t>
  </si>
  <si>
    <t>三乡镇</t>
  </si>
  <si>
    <t>中山市古镇人民医院迁建项目</t>
  </si>
  <si>
    <t>总建筑面积12万平方米，建设医疗区、感染楼、行政后勤区、养老区和教研区等区域，建设病床1200张（前期800张）</t>
  </si>
  <si>
    <t>2021-2025</t>
  </si>
  <si>
    <t>中山市古镇人民医院</t>
  </si>
  <si>
    <t>文化旅游体育项目(共2项)</t>
  </si>
  <si>
    <t>文化旅游项目(共2项)</t>
  </si>
  <si>
    <t>中山华侨城欢乐海岸S1、S2地块文旅项目</t>
  </si>
  <si>
    <t>总建筑面积25.56万平方米，建设科技乐园、新LOFT创意区、曲水湾（美食）文化带、旅游度假酒店等</t>
  </si>
  <si>
    <t>中山华侨城实业发展有限公司</t>
  </si>
  <si>
    <t>榄菊大湾区博物馆综合体项目</t>
  </si>
  <si>
    <t>建筑面积约8.2万平方米。建设博物馆，设有核心展品馆及文化艺术馆，提供有价值收藏品及艺术品循环展出</t>
  </si>
  <si>
    <t>中山榄菊艺术品投资有限公司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</si>
</sst>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0"/>
  </numFmts>
  <fonts count="49">
    <font>
      <sz val="11"/>
      <name val="宋体"/>
      <family val="0"/>
    </font>
    <font>
      <b/>
      <sz val="11"/>
      <name val="宋体"/>
      <family val="0"/>
    </font>
    <font>
      <sz val="26"/>
      <color indexed="8"/>
      <name val="方正小标宋简体"/>
      <family val="4"/>
    </font>
    <font>
      <sz val="14"/>
      <color indexed="8"/>
      <name val="仿宋"/>
      <family val="3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8"/>
      <name val="黑体"/>
      <family val="3"/>
    </font>
    <font>
      <sz val="24"/>
      <color indexed="8"/>
      <name val="方正小标宋简体"/>
      <family val="4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 indent="1"/>
    </xf>
    <xf numFmtId="0" fontId="5" fillId="0" borderId="9" xfId="0" applyFont="1" applyBorder="1" applyAlignment="1">
      <alignment horizontal="left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0" zoomScaleSheetLayoutView="70" workbookViewId="0" topLeftCell="A1">
      <pane ySplit="5" topLeftCell="A9" activePane="bottomLeft" state="frozen"/>
      <selection pane="bottomLeft" activeCell="A2" sqref="A2:L2"/>
    </sheetView>
  </sheetViews>
  <sheetFormatPr defaultColWidth="10.125" defaultRowHeight="13.5"/>
  <cols>
    <col min="1" max="1" width="11.375" style="0" customWidth="1"/>
    <col min="2" max="2" width="44.50390625" style="0" customWidth="1"/>
    <col min="3" max="3" width="40.625" style="0" customWidth="1"/>
    <col min="4" max="5" width="17.00390625" style="0" customWidth="1"/>
    <col min="6" max="6" width="15.00390625" style="2" customWidth="1"/>
    <col min="7" max="7" width="15.375" style="2" hidden="1" customWidth="1"/>
    <col min="8" max="8" width="17.875" style="2" customWidth="1"/>
    <col min="9" max="9" width="20.625" style="0" customWidth="1"/>
    <col min="10" max="10" width="20.50390625" style="0" customWidth="1"/>
    <col min="11" max="11" width="20.75390625" style="2" customWidth="1"/>
    <col min="12" max="12" width="18.375" style="2" hidden="1" customWidth="1"/>
  </cols>
  <sheetData>
    <row r="1" spans="1:2" ht="37.5" customHeight="1">
      <c r="A1" s="15" t="s">
        <v>0</v>
      </c>
      <c r="B1" s="16"/>
    </row>
    <row r="2" spans="1:12" ht="36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5.5" customHeight="1">
      <c r="A3" s="4" t="s">
        <v>2</v>
      </c>
      <c r="B3" s="4"/>
      <c r="C3" s="4"/>
      <c r="D3" s="4"/>
      <c r="E3" s="4"/>
      <c r="F3" s="5"/>
      <c r="G3" s="5"/>
      <c r="H3" s="5"/>
      <c r="I3" s="4"/>
      <c r="J3" s="4"/>
      <c r="K3" s="5"/>
      <c r="L3" s="5"/>
    </row>
    <row r="4" spans="1:12" ht="34.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/>
      <c r="J4" s="6"/>
      <c r="K4" s="6" t="s">
        <v>11</v>
      </c>
      <c r="L4" s="6" t="s">
        <v>12</v>
      </c>
    </row>
    <row r="5" spans="1:12" ht="34.5" customHeight="1">
      <c r="A5" s="6"/>
      <c r="B5" s="6"/>
      <c r="C5" s="6"/>
      <c r="D5" s="6"/>
      <c r="E5" s="7"/>
      <c r="F5" s="6"/>
      <c r="G5" s="6"/>
      <c r="H5" s="6" t="s">
        <v>13</v>
      </c>
      <c r="I5" s="6" t="s">
        <v>14</v>
      </c>
      <c r="J5" s="6" t="s">
        <v>15</v>
      </c>
      <c r="K5" s="6"/>
      <c r="L5" s="6"/>
    </row>
    <row r="6" spans="1:12" s="1" customFormat="1" ht="39.75" customHeight="1">
      <c r="A6" s="6"/>
      <c r="B6" s="8" t="s">
        <v>16</v>
      </c>
      <c r="C6" s="8"/>
      <c r="D6" s="8"/>
      <c r="E6" s="8"/>
      <c r="F6" s="9">
        <f>SUM(F7,F25)</f>
        <v>9315654</v>
      </c>
      <c r="G6" s="9">
        <f>SUM(G7,G25)</f>
        <v>2583424</v>
      </c>
      <c r="H6" s="9">
        <f>SUM(H7,H25)</f>
        <v>1043363</v>
      </c>
      <c r="I6" s="8"/>
      <c r="J6" s="8"/>
      <c r="K6" s="6"/>
      <c r="L6" s="6"/>
    </row>
    <row r="7" spans="1:12" s="1" customFormat="1" ht="39.75" customHeight="1">
      <c r="A7" s="6" t="s">
        <v>17</v>
      </c>
      <c r="B7" s="8" t="s">
        <v>18</v>
      </c>
      <c r="C7" s="8"/>
      <c r="D7" s="8"/>
      <c r="E7" s="8"/>
      <c r="F7" s="9">
        <f>SUM(F8,F17,F21)</f>
        <v>9269562</v>
      </c>
      <c r="G7" s="9">
        <f>SUM(G8,G17,G21)</f>
        <v>2573424</v>
      </c>
      <c r="H7" s="9">
        <f>SUM(H8,H17,H21)</f>
        <v>1016363</v>
      </c>
      <c r="I7" s="8"/>
      <c r="J7" s="8"/>
      <c r="K7" s="6"/>
      <c r="L7" s="6"/>
    </row>
    <row r="8" spans="1:12" s="1" customFormat="1" ht="39.75" customHeight="1">
      <c r="A8" s="6" t="s">
        <v>19</v>
      </c>
      <c r="B8" s="8" t="s">
        <v>20</v>
      </c>
      <c r="C8" s="8"/>
      <c r="D8" s="8"/>
      <c r="E8" s="8"/>
      <c r="F8" s="9">
        <f>SUM(F9)</f>
        <v>7705503</v>
      </c>
      <c r="G8" s="13">
        <f>SUM(G9)</f>
        <v>2538081</v>
      </c>
      <c r="H8" s="9">
        <f>SUM(H9)</f>
        <v>793678</v>
      </c>
      <c r="I8" s="8"/>
      <c r="J8" s="8"/>
      <c r="K8" s="6"/>
      <c r="L8" s="6"/>
    </row>
    <row r="9" spans="1:12" s="1" customFormat="1" ht="39.75" customHeight="1">
      <c r="A9" s="6" t="s">
        <v>21</v>
      </c>
      <c r="B9" s="8" t="s">
        <v>22</v>
      </c>
      <c r="C9" s="8"/>
      <c r="D9" s="8"/>
      <c r="E9" s="8"/>
      <c r="F9" s="9">
        <f>SUM(F10,F15)</f>
        <v>7705503</v>
      </c>
      <c r="G9" s="13">
        <f>SUM(G10,G15)</f>
        <v>2538081</v>
      </c>
      <c r="H9" s="9">
        <f>SUM(H10,H15)</f>
        <v>793678</v>
      </c>
      <c r="I9" s="8"/>
      <c r="J9" s="8"/>
      <c r="K9" s="6"/>
      <c r="L9" s="6"/>
    </row>
    <row r="10" spans="1:12" s="1" customFormat="1" ht="39.75" customHeight="1">
      <c r="A10" s="6"/>
      <c r="B10" s="8" t="s">
        <v>23</v>
      </c>
      <c r="C10" s="8"/>
      <c r="D10" s="8"/>
      <c r="E10" s="8"/>
      <c r="F10" s="9">
        <f>SUM(F11:F14)</f>
        <v>5781403</v>
      </c>
      <c r="G10" s="13">
        <f>SUM(G11:G14)</f>
        <v>2538081</v>
      </c>
      <c r="H10" s="9">
        <f>SUM(H11:H14)</f>
        <v>775678</v>
      </c>
      <c r="I10" s="8"/>
      <c r="J10" s="8"/>
      <c r="K10" s="6"/>
      <c r="L10" s="6"/>
    </row>
    <row r="11" spans="1:12" ht="64.5" customHeight="1">
      <c r="A11" s="10">
        <v>1</v>
      </c>
      <c r="B11" s="11" t="s">
        <v>24</v>
      </c>
      <c r="C11" s="12" t="s">
        <v>25</v>
      </c>
      <c r="D11" s="10" t="s">
        <v>26</v>
      </c>
      <c r="E11" s="10" t="s">
        <v>27</v>
      </c>
      <c r="F11" s="13">
        <v>1121008</v>
      </c>
      <c r="G11" s="13">
        <v>492905</v>
      </c>
      <c r="H11" s="13">
        <v>160000</v>
      </c>
      <c r="I11" s="12" t="s">
        <v>28</v>
      </c>
      <c r="J11" s="12"/>
      <c r="K11" s="10" t="s">
        <v>29</v>
      </c>
      <c r="L11" s="10" t="s">
        <v>30</v>
      </c>
    </row>
    <row r="12" spans="1:12" ht="64.5" customHeight="1">
      <c r="A12" s="10">
        <v>2</v>
      </c>
      <c r="B12" s="11" t="s">
        <v>31</v>
      </c>
      <c r="C12" s="12" t="s">
        <v>32</v>
      </c>
      <c r="D12" s="10" t="s">
        <v>33</v>
      </c>
      <c r="E12" s="10" t="s">
        <v>27</v>
      </c>
      <c r="F12" s="13">
        <v>981573</v>
      </c>
      <c r="G12" s="13">
        <v>202893</v>
      </c>
      <c r="H12" s="13">
        <v>102816</v>
      </c>
      <c r="I12" s="12" t="s">
        <v>34</v>
      </c>
      <c r="J12" s="12"/>
      <c r="K12" s="10" t="s">
        <v>35</v>
      </c>
      <c r="L12" s="10" t="s">
        <v>36</v>
      </c>
    </row>
    <row r="13" spans="1:12" ht="81" customHeight="1">
      <c r="A13" s="10">
        <v>3</v>
      </c>
      <c r="B13" s="11" t="s">
        <v>37</v>
      </c>
      <c r="C13" s="12" t="s">
        <v>38</v>
      </c>
      <c r="D13" s="10" t="s">
        <v>39</v>
      </c>
      <c r="E13" s="10" t="s">
        <v>27</v>
      </c>
      <c r="F13" s="13">
        <v>2987000</v>
      </c>
      <c r="G13" s="13">
        <v>1700000</v>
      </c>
      <c r="H13" s="13">
        <v>351000</v>
      </c>
      <c r="I13" s="12" t="s">
        <v>40</v>
      </c>
      <c r="J13" s="12"/>
      <c r="K13" s="10" t="s">
        <v>41</v>
      </c>
      <c r="L13" s="10" t="s">
        <v>42</v>
      </c>
    </row>
    <row r="14" spans="1:12" ht="64.5" customHeight="1">
      <c r="A14" s="10">
        <v>4</v>
      </c>
      <c r="B14" s="11" t="s">
        <v>43</v>
      </c>
      <c r="C14" s="12" t="s">
        <v>44</v>
      </c>
      <c r="D14" s="10" t="s">
        <v>33</v>
      </c>
      <c r="E14" s="10" t="s">
        <v>27</v>
      </c>
      <c r="F14" s="13">
        <v>691822</v>
      </c>
      <c r="G14" s="13">
        <v>142283</v>
      </c>
      <c r="H14" s="13">
        <v>161862</v>
      </c>
      <c r="I14" s="12" t="s">
        <v>45</v>
      </c>
      <c r="J14" s="12"/>
      <c r="K14" s="10" t="s">
        <v>46</v>
      </c>
      <c r="L14" s="10" t="s">
        <v>42</v>
      </c>
    </row>
    <row r="15" spans="1:12" s="1" customFormat="1" ht="39.75" customHeight="1">
      <c r="A15" s="6"/>
      <c r="B15" s="8" t="s">
        <v>47</v>
      </c>
      <c r="C15" s="8"/>
      <c r="D15" s="8"/>
      <c r="E15" s="8"/>
      <c r="F15" s="9">
        <f>SUM(F16)</f>
        <v>1924100</v>
      </c>
      <c r="G15" s="13">
        <f>SUM(G16)</f>
        <v>0</v>
      </c>
      <c r="H15" s="9">
        <f>SUM(H16)</f>
        <v>18000</v>
      </c>
      <c r="I15" s="8"/>
      <c r="J15" s="8"/>
      <c r="K15" s="6"/>
      <c r="L15" s="6"/>
    </row>
    <row r="16" spans="1:12" ht="85.5" customHeight="1">
      <c r="A16" s="10">
        <v>5</v>
      </c>
      <c r="B16" s="11" t="s">
        <v>48</v>
      </c>
      <c r="C16" s="12" t="s">
        <v>49</v>
      </c>
      <c r="D16" s="10" t="s">
        <v>50</v>
      </c>
      <c r="E16" s="10" t="s">
        <v>51</v>
      </c>
      <c r="F16" s="13">
        <v>1924100</v>
      </c>
      <c r="G16" s="13">
        <v>0</v>
      </c>
      <c r="H16" s="13">
        <v>18000</v>
      </c>
      <c r="I16" s="12" t="s">
        <v>40</v>
      </c>
      <c r="J16" s="12"/>
      <c r="K16" s="10" t="s">
        <v>52</v>
      </c>
      <c r="L16" s="10" t="s">
        <v>53</v>
      </c>
    </row>
    <row r="17" spans="1:12" s="1" customFormat="1" ht="39.75" customHeight="1">
      <c r="A17" s="6" t="s">
        <v>54</v>
      </c>
      <c r="B17" s="8" t="s">
        <v>55</v>
      </c>
      <c r="C17" s="8"/>
      <c r="D17" s="8"/>
      <c r="E17" s="8"/>
      <c r="F17" s="9">
        <f>SUM(F18)</f>
        <v>1259000</v>
      </c>
      <c r="G17" s="13">
        <f>SUM(G18)</f>
        <v>20000</v>
      </c>
      <c r="H17" s="9">
        <f>SUM(H18)</f>
        <v>122685</v>
      </c>
      <c r="I17" s="8"/>
      <c r="J17" s="8"/>
      <c r="K17" s="6"/>
      <c r="L17" s="6"/>
    </row>
    <row r="18" spans="1:12" s="1" customFormat="1" ht="39.75" customHeight="1">
      <c r="A18" s="6" t="s">
        <v>21</v>
      </c>
      <c r="B18" s="8" t="s">
        <v>56</v>
      </c>
      <c r="C18" s="8"/>
      <c r="D18" s="8"/>
      <c r="E18" s="8"/>
      <c r="F18" s="9">
        <f>SUM(F19)</f>
        <v>1259000</v>
      </c>
      <c r="G18" s="13">
        <f>SUM(G19)</f>
        <v>20000</v>
      </c>
      <c r="H18" s="9">
        <f>SUM(H19)</f>
        <v>122685</v>
      </c>
      <c r="I18" s="8"/>
      <c r="J18" s="8"/>
      <c r="K18" s="6"/>
      <c r="L18" s="6"/>
    </row>
    <row r="19" spans="1:12" s="1" customFormat="1" ht="39.75" customHeight="1">
      <c r="A19" s="6"/>
      <c r="B19" s="8" t="s">
        <v>57</v>
      </c>
      <c r="C19" s="8"/>
      <c r="D19" s="8"/>
      <c r="E19" s="8"/>
      <c r="F19" s="9">
        <f>SUM(F20)</f>
        <v>1259000</v>
      </c>
      <c r="G19" s="13">
        <f>SUM(G20)</f>
        <v>20000</v>
      </c>
      <c r="H19" s="9">
        <f>SUM(H20)</f>
        <v>122685</v>
      </c>
      <c r="I19" s="8"/>
      <c r="J19" s="8"/>
      <c r="K19" s="6"/>
      <c r="L19" s="6"/>
    </row>
    <row r="20" spans="1:12" ht="73.5" customHeight="1">
      <c r="A20" s="10">
        <v>6</v>
      </c>
      <c r="B20" s="11" t="s">
        <v>58</v>
      </c>
      <c r="C20" s="12" t="s">
        <v>59</v>
      </c>
      <c r="D20" s="10" t="s">
        <v>60</v>
      </c>
      <c r="E20" s="10" t="s">
        <v>27</v>
      </c>
      <c r="F20" s="13">
        <v>1259000</v>
      </c>
      <c r="G20" s="13">
        <v>20000</v>
      </c>
      <c r="H20" s="13">
        <v>122685</v>
      </c>
      <c r="I20" s="12" t="s">
        <v>61</v>
      </c>
      <c r="J20" s="12"/>
      <c r="K20" s="10" t="s">
        <v>62</v>
      </c>
      <c r="L20" s="10" t="s">
        <v>63</v>
      </c>
    </row>
    <row r="21" spans="1:12" s="1" customFormat="1" ht="39.75" customHeight="1">
      <c r="A21" s="6" t="s">
        <v>64</v>
      </c>
      <c r="B21" s="8" t="s">
        <v>65</v>
      </c>
      <c r="C21" s="8"/>
      <c r="D21" s="8"/>
      <c r="E21" s="8"/>
      <c r="F21" s="9">
        <f>SUM(F22)</f>
        <v>305059</v>
      </c>
      <c r="G21" s="13">
        <f>SUM(G22)</f>
        <v>15343</v>
      </c>
      <c r="H21" s="9">
        <f>SUM(H22)</f>
        <v>100000</v>
      </c>
      <c r="I21" s="8"/>
      <c r="J21" s="8"/>
      <c r="K21" s="6"/>
      <c r="L21" s="6"/>
    </row>
    <row r="22" spans="1:12" s="1" customFormat="1" ht="39.75" customHeight="1">
      <c r="A22" s="6" t="s">
        <v>21</v>
      </c>
      <c r="B22" s="8" t="s">
        <v>66</v>
      </c>
      <c r="C22" s="8"/>
      <c r="D22" s="8"/>
      <c r="E22" s="8"/>
      <c r="F22" s="9">
        <f>SUM(F23)</f>
        <v>305059</v>
      </c>
      <c r="G22" s="13">
        <f>SUM(G23)</f>
        <v>15343</v>
      </c>
      <c r="H22" s="9">
        <f>SUM(H23)</f>
        <v>100000</v>
      </c>
      <c r="I22" s="8"/>
      <c r="J22" s="8"/>
      <c r="K22" s="6"/>
      <c r="L22" s="6"/>
    </row>
    <row r="23" spans="1:12" s="1" customFormat="1" ht="39.75" customHeight="1">
      <c r="A23" s="6"/>
      <c r="B23" s="8" t="s">
        <v>57</v>
      </c>
      <c r="C23" s="8"/>
      <c r="D23" s="8"/>
      <c r="E23" s="8"/>
      <c r="F23" s="9">
        <f>SUM(F24)</f>
        <v>305059</v>
      </c>
      <c r="G23" s="13">
        <f>SUM(G24)</f>
        <v>15343</v>
      </c>
      <c r="H23" s="9">
        <f>SUM(H24)</f>
        <v>100000</v>
      </c>
      <c r="I23" s="8"/>
      <c r="J23" s="8"/>
      <c r="K23" s="6"/>
      <c r="L23" s="6"/>
    </row>
    <row r="24" spans="1:12" ht="345" customHeight="1">
      <c r="A24" s="10">
        <v>7</v>
      </c>
      <c r="B24" s="11" t="s">
        <v>67</v>
      </c>
      <c r="C24" s="18" t="s">
        <v>68</v>
      </c>
      <c r="D24" s="10" t="s">
        <v>69</v>
      </c>
      <c r="E24" s="10" t="s">
        <v>27</v>
      </c>
      <c r="F24" s="13">
        <v>305059</v>
      </c>
      <c r="G24" s="13">
        <v>15343</v>
      </c>
      <c r="H24" s="13">
        <v>100000</v>
      </c>
      <c r="I24" s="12" t="s">
        <v>70</v>
      </c>
      <c r="J24" s="12" t="s">
        <v>71</v>
      </c>
      <c r="K24" s="10" t="s">
        <v>72</v>
      </c>
      <c r="L24" s="10" t="s">
        <v>73</v>
      </c>
    </row>
    <row r="25" spans="1:12" s="1" customFormat="1" ht="39.75" customHeight="1">
      <c r="A25" s="6" t="s">
        <v>74</v>
      </c>
      <c r="B25" s="8" t="s">
        <v>75</v>
      </c>
      <c r="C25" s="8"/>
      <c r="D25" s="8"/>
      <c r="E25" s="8"/>
      <c r="F25" s="9">
        <f>SUM(F26,F30)</f>
        <v>46092</v>
      </c>
      <c r="G25" s="9">
        <f>SUM(G26,G30)</f>
        <v>10000</v>
      </c>
      <c r="H25" s="9">
        <f>SUM(H26,H30)</f>
        <v>27000</v>
      </c>
      <c r="I25" s="8"/>
      <c r="J25" s="8"/>
      <c r="K25" s="6"/>
      <c r="L25" s="6"/>
    </row>
    <row r="26" spans="1:12" s="1" customFormat="1" ht="39.75" customHeight="1">
      <c r="A26" s="6" t="s">
        <v>19</v>
      </c>
      <c r="B26" s="8" t="s">
        <v>76</v>
      </c>
      <c r="C26" s="8"/>
      <c r="D26" s="8"/>
      <c r="E26" s="8"/>
      <c r="F26" s="9">
        <f>SUM(F27)</f>
        <v>33199</v>
      </c>
      <c r="G26" s="13">
        <f>SUM(G27)</f>
        <v>10000</v>
      </c>
      <c r="H26" s="9">
        <f>SUM(H27)</f>
        <v>20000</v>
      </c>
      <c r="I26" s="8"/>
      <c r="J26" s="8"/>
      <c r="K26" s="6"/>
      <c r="L26" s="6"/>
    </row>
    <row r="27" spans="1:12" s="1" customFormat="1" ht="39.75" customHeight="1">
      <c r="A27" s="6" t="s">
        <v>21</v>
      </c>
      <c r="B27" s="8" t="s">
        <v>77</v>
      </c>
      <c r="C27" s="8"/>
      <c r="D27" s="8"/>
      <c r="E27" s="8"/>
      <c r="F27" s="9">
        <f>SUM(F28)</f>
        <v>33199</v>
      </c>
      <c r="G27" s="13">
        <f>SUM(G28)</f>
        <v>10000</v>
      </c>
      <c r="H27" s="9">
        <f>SUM(H28)</f>
        <v>20000</v>
      </c>
      <c r="I27" s="8"/>
      <c r="J27" s="8"/>
      <c r="K27" s="6"/>
      <c r="L27" s="6"/>
    </row>
    <row r="28" spans="1:12" s="1" customFormat="1" ht="39.75" customHeight="1">
      <c r="A28" s="6"/>
      <c r="B28" s="8" t="s">
        <v>57</v>
      </c>
      <c r="C28" s="8"/>
      <c r="D28" s="8"/>
      <c r="E28" s="8"/>
      <c r="F28" s="9">
        <f>SUM(F29)</f>
        <v>33199</v>
      </c>
      <c r="G28" s="13">
        <f>SUM(G29)</f>
        <v>10000</v>
      </c>
      <c r="H28" s="9">
        <f>SUM(H29)</f>
        <v>20000</v>
      </c>
      <c r="I28" s="8"/>
      <c r="J28" s="8"/>
      <c r="K28" s="6"/>
      <c r="L28" s="6"/>
    </row>
    <row r="29" spans="1:12" ht="106.5" customHeight="1">
      <c r="A29" s="10">
        <v>8</v>
      </c>
      <c r="B29" s="11" t="s">
        <v>78</v>
      </c>
      <c r="C29" s="12" t="s">
        <v>79</v>
      </c>
      <c r="D29" s="10" t="s">
        <v>80</v>
      </c>
      <c r="E29" s="10" t="s">
        <v>27</v>
      </c>
      <c r="F29" s="13">
        <v>33199</v>
      </c>
      <c r="G29" s="13">
        <v>10000</v>
      </c>
      <c r="H29" s="13">
        <v>20000</v>
      </c>
      <c r="I29" s="12" t="s">
        <v>81</v>
      </c>
      <c r="J29" s="12"/>
      <c r="K29" s="10" t="s">
        <v>82</v>
      </c>
      <c r="L29" s="10" t="s">
        <v>83</v>
      </c>
    </row>
    <row r="30" spans="1:12" s="1" customFormat="1" ht="39.75" customHeight="1">
      <c r="A30" s="6" t="s">
        <v>54</v>
      </c>
      <c r="B30" s="8" t="s">
        <v>84</v>
      </c>
      <c r="C30" s="8"/>
      <c r="D30" s="8"/>
      <c r="E30" s="8"/>
      <c r="F30" s="9">
        <f>SUM(F31)</f>
        <v>12893</v>
      </c>
      <c r="G30" s="13">
        <f>SUM(G31)</f>
        <v>0</v>
      </c>
      <c r="H30" s="9">
        <f>SUM(H31)</f>
        <v>7000</v>
      </c>
      <c r="I30" s="8"/>
      <c r="J30" s="8"/>
      <c r="K30" s="6"/>
      <c r="L30" s="6"/>
    </row>
    <row r="31" spans="1:12" s="1" customFormat="1" ht="39.75" customHeight="1">
      <c r="A31" s="6" t="s">
        <v>21</v>
      </c>
      <c r="B31" s="8" t="s">
        <v>85</v>
      </c>
      <c r="C31" s="8"/>
      <c r="D31" s="8"/>
      <c r="E31" s="8"/>
      <c r="F31" s="9">
        <f>SUM(F32)</f>
        <v>12893</v>
      </c>
      <c r="G31" s="13">
        <f>SUM(G32)</f>
        <v>0</v>
      </c>
      <c r="H31" s="9">
        <f>SUM(H32)</f>
        <v>7000</v>
      </c>
      <c r="I31" s="8"/>
      <c r="J31" s="8"/>
      <c r="K31" s="6"/>
      <c r="L31" s="6"/>
    </row>
    <row r="32" spans="1:12" s="1" customFormat="1" ht="39.75" customHeight="1">
      <c r="A32" s="6"/>
      <c r="B32" s="8" t="s">
        <v>47</v>
      </c>
      <c r="C32" s="8"/>
      <c r="D32" s="8"/>
      <c r="E32" s="8"/>
      <c r="F32" s="9">
        <f>SUM(F33)</f>
        <v>12893</v>
      </c>
      <c r="G32" s="13">
        <f>SUM(G33)</f>
        <v>0</v>
      </c>
      <c r="H32" s="9">
        <f>SUM(H33)</f>
        <v>7000</v>
      </c>
      <c r="I32" s="8"/>
      <c r="J32" s="8"/>
      <c r="K32" s="6"/>
      <c r="L32" s="6"/>
    </row>
    <row r="33" spans="1:12" ht="126.75" customHeight="1">
      <c r="A33" s="10">
        <v>9</v>
      </c>
      <c r="B33" s="11" t="s">
        <v>86</v>
      </c>
      <c r="C33" s="12" t="s">
        <v>87</v>
      </c>
      <c r="D33" s="10" t="s">
        <v>88</v>
      </c>
      <c r="E33" s="10" t="s">
        <v>51</v>
      </c>
      <c r="F33" s="13">
        <v>12893</v>
      </c>
      <c r="G33" s="13">
        <v>0</v>
      </c>
      <c r="H33" s="13">
        <v>7000</v>
      </c>
      <c r="I33" s="12" t="s">
        <v>81</v>
      </c>
      <c r="J33" s="12"/>
      <c r="K33" s="10" t="s">
        <v>89</v>
      </c>
      <c r="L33" s="10" t="s">
        <v>83</v>
      </c>
    </row>
  </sheetData>
  <sheetProtection/>
  <autoFilter ref="A5:L33"/>
  <mergeCells count="13">
    <mergeCell ref="A1:B1"/>
    <mergeCell ref="A2:L2"/>
    <mergeCell ref="A3:L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05555555555555" right="0.39305555555555555" top="0.7868055555555555" bottom="0.7868055555555555" header="0.5118055555555555" footer="0.35"/>
  <pageSetup horizontalDpi="300" verticalDpi="300" orientation="landscape" paperSize="8" scale="90"/>
  <headerFooter scaleWithDoc="0" alignWithMargins="0">
    <oddFooter>&amp;C&amp;14- &amp;P+3 -</oddFooter>
  </headerFooter>
  <rowBreaks count="2" manualBreakCount="2">
    <brk id="20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view="pageBreakPreview" zoomScale="70" zoomScaleSheetLayoutView="70" workbookViewId="0" topLeftCell="A1">
      <pane ySplit="4" topLeftCell="A5" activePane="bottomLeft" state="frozen"/>
      <selection pane="bottomLeft" activeCell="C7" sqref="C7"/>
    </sheetView>
  </sheetViews>
  <sheetFormatPr defaultColWidth="10.125" defaultRowHeight="13.5"/>
  <cols>
    <col min="1" max="1" width="9.75390625" style="0" customWidth="1"/>
    <col min="2" max="2" width="45.00390625" style="0" customWidth="1"/>
    <col min="3" max="3" width="44.625" style="0" customWidth="1"/>
    <col min="4" max="4" width="17.125" style="0" customWidth="1"/>
    <col min="5" max="5" width="13.625" style="0" customWidth="1"/>
    <col min="6" max="6" width="17.50390625" style="2" customWidth="1"/>
    <col min="7" max="7" width="17.00390625" style="2" hidden="1" customWidth="1"/>
    <col min="8" max="8" width="17.125" style="2" customWidth="1"/>
    <col min="9" max="9" width="22.375" style="0" customWidth="1"/>
    <col min="10" max="10" width="19.875" style="0" customWidth="1"/>
    <col min="11" max="11" width="21.25390625" style="2" customWidth="1"/>
    <col min="12" max="12" width="22.50390625" style="2" customWidth="1"/>
  </cols>
  <sheetData>
    <row r="1" spans="1:12" ht="36.75" customHeight="1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2</v>
      </c>
      <c r="B2" s="4"/>
      <c r="C2" s="4"/>
      <c r="D2" s="4"/>
      <c r="E2" s="4"/>
      <c r="F2" s="5"/>
      <c r="G2" s="5"/>
      <c r="H2" s="5"/>
      <c r="I2" s="4"/>
      <c r="J2" s="4"/>
      <c r="K2" s="5"/>
      <c r="L2" s="5"/>
    </row>
    <row r="3" spans="1:12" ht="34.5" customHeight="1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6" t="s">
        <v>8</v>
      </c>
      <c r="G3" s="6" t="s">
        <v>9</v>
      </c>
      <c r="H3" s="6" t="s">
        <v>10</v>
      </c>
      <c r="I3" s="6"/>
      <c r="J3" s="6"/>
      <c r="K3" s="6" t="s">
        <v>11</v>
      </c>
      <c r="L3" s="6" t="s">
        <v>91</v>
      </c>
    </row>
    <row r="4" spans="1:12" ht="34.5" customHeight="1">
      <c r="A4" s="6"/>
      <c r="B4" s="6"/>
      <c r="C4" s="6"/>
      <c r="D4" s="6"/>
      <c r="E4" s="7"/>
      <c r="F4" s="6"/>
      <c r="G4" s="6"/>
      <c r="H4" s="6" t="s">
        <v>13</v>
      </c>
      <c r="I4" s="6" t="s">
        <v>14</v>
      </c>
      <c r="J4" s="6" t="s">
        <v>15</v>
      </c>
      <c r="K4" s="6"/>
      <c r="L4" s="6"/>
    </row>
    <row r="5" spans="1:12" s="1" customFormat="1" ht="39.75" customHeight="1">
      <c r="A5" s="6"/>
      <c r="B5" s="8" t="s">
        <v>92</v>
      </c>
      <c r="C5" s="8"/>
      <c r="D5" s="8"/>
      <c r="E5" s="8"/>
      <c r="F5" s="9">
        <f>SUM(F6,F57,F119)</f>
        <v>24082086</v>
      </c>
      <c r="G5" s="9">
        <f>SUM(G6,G57,G119)</f>
        <v>6274689</v>
      </c>
      <c r="H5" s="9">
        <f>SUM(H6,H57,H119)</f>
        <v>2772700</v>
      </c>
      <c r="I5" s="8"/>
      <c r="J5" s="8"/>
      <c r="K5" s="6"/>
      <c r="L5" s="6"/>
    </row>
    <row r="6" spans="1:12" s="1" customFormat="1" ht="39.75" customHeight="1">
      <c r="A6" s="6" t="s">
        <v>17</v>
      </c>
      <c r="B6" s="8" t="s">
        <v>93</v>
      </c>
      <c r="C6" s="8"/>
      <c r="D6" s="8"/>
      <c r="E6" s="8"/>
      <c r="F6" s="9">
        <f>SUM(F7,F14,F26,F30,F34,F49)</f>
        <v>14972765</v>
      </c>
      <c r="G6" s="9">
        <f>SUM(G7,G14,G26,G30,G34,G49)</f>
        <v>5090557</v>
      </c>
      <c r="H6" s="9">
        <f>SUM(H7,H14,H26,H30,H34,H49)</f>
        <v>1555000</v>
      </c>
      <c r="I6" s="8"/>
      <c r="J6" s="8"/>
      <c r="K6" s="6"/>
      <c r="L6" s="6"/>
    </row>
    <row r="7" spans="1:12" s="1" customFormat="1" ht="39.75" customHeight="1">
      <c r="A7" s="6" t="s">
        <v>19</v>
      </c>
      <c r="B7" s="8" t="s">
        <v>94</v>
      </c>
      <c r="C7" s="8"/>
      <c r="D7" s="8"/>
      <c r="E7" s="8"/>
      <c r="F7" s="9">
        <f>SUM(F8)</f>
        <v>600000</v>
      </c>
      <c r="G7" s="9">
        <f>SUM(G8)</f>
        <v>0</v>
      </c>
      <c r="H7" s="9">
        <f>SUM(H8)</f>
        <v>86000</v>
      </c>
      <c r="I7" s="8"/>
      <c r="J7" s="8"/>
      <c r="K7" s="6"/>
      <c r="L7" s="6"/>
    </row>
    <row r="8" spans="1:12" s="1" customFormat="1" ht="39.75" customHeight="1">
      <c r="A8" s="6" t="s">
        <v>21</v>
      </c>
      <c r="B8" s="8" t="s">
        <v>95</v>
      </c>
      <c r="C8" s="8"/>
      <c r="D8" s="8"/>
      <c r="E8" s="8"/>
      <c r="F8" s="9">
        <f>SUM(F9)</f>
        <v>600000</v>
      </c>
      <c r="G8" s="9">
        <f>SUM(G9)</f>
        <v>0</v>
      </c>
      <c r="H8" s="9">
        <f>SUM(H9)</f>
        <v>86000</v>
      </c>
      <c r="I8" s="8"/>
      <c r="J8" s="8"/>
      <c r="K8" s="6"/>
      <c r="L8" s="6"/>
    </row>
    <row r="9" spans="1:12" s="1" customFormat="1" ht="39.75" customHeight="1">
      <c r="A9" s="6"/>
      <c r="B9" s="8" t="s">
        <v>47</v>
      </c>
      <c r="C9" s="8"/>
      <c r="D9" s="8"/>
      <c r="E9" s="8"/>
      <c r="F9" s="9">
        <f>SUM(F10)</f>
        <v>600000</v>
      </c>
      <c r="G9" s="9">
        <f>SUM(G10)</f>
        <v>0</v>
      </c>
      <c r="H9" s="9">
        <f>SUM(H10)</f>
        <v>86000</v>
      </c>
      <c r="I9" s="8"/>
      <c r="J9" s="8"/>
      <c r="K9" s="6"/>
      <c r="L9" s="6"/>
    </row>
    <row r="10" spans="1:12" ht="84.75" customHeight="1">
      <c r="A10" s="10">
        <v>1</v>
      </c>
      <c r="B10" s="11" t="s">
        <v>96</v>
      </c>
      <c r="C10" s="12" t="s">
        <v>97</v>
      </c>
      <c r="D10" s="10" t="s">
        <v>88</v>
      </c>
      <c r="E10" s="10" t="s">
        <v>51</v>
      </c>
      <c r="F10" s="13">
        <f>SUM(F11:F13)</f>
        <v>600000</v>
      </c>
      <c r="G10" s="13">
        <f>SUM(G11:G13)</f>
        <v>0</v>
      </c>
      <c r="H10" s="13">
        <f>SUM(H11:H13)</f>
        <v>86000</v>
      </c>
      <c r="I10" s="12" t="s">
        <v>81</v>
      </c>
      <c r="J10" s="12"/>
      <c r="K10" s="10" t="s">
        <v>98</v>
      </c>
      <c r="L10" s="10" t="s">
        <v>99</v>
      </c>
    </row>
    <row r="11" spans="1:12" ht="67.5" customHeight="1">
      <c r="A11" s="10"/>
      <c r="B11" s="11" t="s">
        <v>100</v>
      </c>
      <c r="C11" s="12" t="s">
        <v>101</v>
      </c>
      <c r="D11" s="10" t="s">
        <v>88</v>
      </c>
      <c r="E11" s="10"/>
      <c r="F11" s="13">
        <v>153000</v>
      </c>
      <c r="G11" s="13">
        <v>0</v>
      </c>
      <c r="H11" s="13">
        <v>50000</v>
      </c>
      <c r="I11" s="12" t="s">
        <v>81</v>
      </c>
      <c r="J11" s="12"/>
      <c r="K11" s="10" t="s">
        <v>102</v>
      </c>
      <c r="L11" s="10"/>
    </row>
    <row r="12" spans="1:12" ht="94.5" customHeight="1">
      <c r="A12" s="10"/>
      <c r="B12" s="11" t="s">
        <v>103</v>
      </c>
      <c r="C12" s="12" t="s">
        <v>104</v>
      </c>
      <c r="D12" s="10" t="s">
        <v>88</v>
      </c>
      <c r="E12" s="10"/>
      <c r="F12" s="13">
        <v>220000</v>
      </c>
      <c r="G12" s="13">
        <v>0</v>
      </c>
      <c r="H12" s="13">
        <v>13000</v>
      </c>
      <c r="I12" s="12" t="s">
        <v>81</v>
      </c>
      <c r="J12" s="12"/>
      <c r="K12" s="10" t="s">
        <v>105</v>
      </c>
      <c r="L12" s="10"/>
    </row>
    <row r="13" spans="1:12" ht="99.75" customHeight="1">
      <c r="A13" s="10"/>
      <c r="B13" s="11" t="s">
        <v>106</v>
      </c>
      <c r="C13" s="12" t="s">
        <v>107</v>
      </c>
      <c r="D13" s="10" t="s">
        <v>88</v>
      </c>
      <c r="E13" s="10"/>
      <c r="F13" s="13">
        <v>227000</v>
      </c>
      <c r="G13" s="13">
        <v>0</v>
      </c>
      <c r="H13" s="13">
        <v>23000</v>
      </c>
      <c r="I13" s="12" t="s">
        <v>81</v>
      </c>
      <c r="J13" s="12"/>
      <c r="K13" s="10" t="s">
        <v>105</v>
      </c>
      <c r="L13" s="10"/>
    </row>
    <row r="14" spans="1:12" s="1" customFormat="1" ht="39.75" customHeight="1">
      <c r="A14" s="6" t="s">
        <v>54</v>
      </c>
      <c r="B14" s="8" t="s">
        <v>20</v>
      </c>
      <c r="C14" s="8"/>
      <c r="D14" s="8"/>
      <c r="E14" s="8"/>
      <c r="F14" s="9">
        <f>SUM(F15,F20)</f>
        <v>5010709</v>
      </c>
      <c r="G14" s="9">
        <f>SUM(G15,G20)</f>
        <v>2844346</v>
      </c>
      <c r="H14" s="9">
        <f>SUM(H15,H20)</f>
        <v>462000</v>
      </c>
      <c r="I14" s="8"/>
      <c r="J14" s="8"/>
      <c r="K14" s="6"/>
      <c r="L14" s="6"/>
    </row>
    <row r="15" spans="1:12" s="1" customFormat="1" ht="39.75" customHeight="1">
      <c r="A15" s="6" t="s">
        <v>21</v>
      </c>
      <c r="B15" s="8" t="s">
        <v>108</v>
      </c>
      <c r="C15" s="8"/>
      <c r="D15" s="8"/>
      <c r="E15" s="8"/>
      <c r="F15" s="9">
        <f>SUM(F16,F18)</f>
        <v>4438227</v>
      </c>
      <c r="G15" s="9">
        <f>SUM(G16,G18)</f>
        <v>2629654</v>
      </c>
      <c r="H15" s="9">
        <f>SUM(H16,H18)</f>
        <v>342000</v>
      </c>
      <c r="I15" s="8"/>
      <c r="J15" s="8"/>
      <c r="K15" s="6"/>
      <c r="L15" s="6"/>
    </row>
    <row r="16" spans="1:12" s="1" customFormat="1" ht="39.75" customHeight="1">
      <c r="A16" s="6"/>
      <c r="B16" s="8" t="s">
        <v>109</v>
      </c>
      <c r="C16" s="8"/>
      <c r="D16" s="8"/>
      <c r="E16" s="8"/>
      <c r="F16" s="9">
        <f>SUM(F17)</f>
        <v>2152627</v>
      </c>
      <c r="G16" s="9">
        <f>SUM(G17)</f>
        <v>2110627</v>
      </c>
      <c r="H16" s="9">
        <f>SUM(H17)</f>
        <v>42000</v>
      </c>
      <c r="I16" s="8"/>
      <c r="J16" s="8"/>
      <c r="K16" s="6"/>
      <c r="L16" s="6"/>
    </row>
    <row r="17" spans="1:12" ht="64.5" customHeight="1">
      <c r="A17" s="10">
        <v>2</v>
      </c>
      <c r="B17" s="11" t="s">
        <v>110</v>
      </c>
      <c r="C17" s="12" t="s">
        <v>111</v>
      </c>
      <c r="D17" s="10" t="s">
        <v>112</v>
      </c>
      <c r="E17" s="10" t="s">
        <v>113</v>
      </c>
      <c r="F17" s="13">
        <v>2152627</v>
      </c>
      <c r="G17" s="13">
        <v>2110627</v>
      </c>
      <c r="H17" s="13">
        <v>42000</v>
      </c>
      <c r="I17" s="12" t="s">
        <v>114</v>
      </c>
      <c r="J17" s="12" t="s">
        <v>111</v>
      </c>
      <c r="K17" s="10" t="s">
        <v>115</v>
      </c>
      <c r="L17" s="10" t="s">
        <v>116</v>
      </c>
    </row>
    <row r="18" spans="1:12" s="1" customFormat="1" ht="39.75" customHeight="1">
      <c r="A18" s="6"/>
      <c r="B18" s="8" t="s">
        <v>57</v>
      </c>
      <c r="C18" s="8"/>
      <c r="D18" s="8"/>
      <c r="E18" s="8"/>
      <c r="F18" s="9">
        <f>SUM(F19)</f>
        <v>2285600</v>
      </c>
      <c r="G18" s="9">
        <f>SUM(G19)</f>
        <v>519027</v>
      </c>
      <c r="H18" s="9">
        <f>SUM(H19)</f>
        <v>300000</v>
      </c>
      <c r="I18" s="8"/>
      <c r="J18" s="8"/>
      <c r="K18" s="6"/>
      <c r="L18" s="6"/>
    </row>
    <row r="19" spans="1:12" ht="64.5" customHeight="1">
      <c r="A19" s="10">
        <v>3</v>
      </c>
      <c r="B19" s="11" t="s">
        <v>117</v>
      </c>
      <c r="C19" s="12" t="s">
        <v>118</v>
      </c>
      <c r="D19" s="10" t="s">
        <v>119</v>
      </c>
      <c r="E19" s="10" t="s">
        <v>27</v>
      </c>
      <c r="F19" s="13">
        <v>2285600</v>
      </c>
      <c r="G19" s="13">
        <v>519027</v>
      </c>
      <c r="H19" s="13">
        <v>300000</v>
      </c>
      <c r="I19" s="12" t="s">
        <v>40</v>
      </c>
      <c r="J19" s="12"/>
      <c r="K19" s="10" t="s">
        <v>120</v>
      </c>
      <c r="L19" s="10" t="s">
        <v>116</v>
      </c>
    </row>
    <row r="20" spans="1:12" s="1" customFormat="1" ht="39.75" customHeight="1">
      <c r="A20" s="6" t="s">
        <v>121</v>
      </c>
      <c r="B20" s="8" t="s">
        <v>122</v>
      </c>
      <c r="C20" s="8"/>
      <c r="D20" s="8"/>
      <c r="E20" s="8"/>
      <c r="F20" s="9">
        <f>SUM(F21,F24)</f>
        <v>572482</v>
      </c>
      <c r="G20" s="13">
        <f>SUM(G21,G24)</f>
        <v>214692</v>
      </c>
      <c r="H20" s="9">
        <f>SUM(H21,H24)</f>
        <v>120000</v>
      </c>
      <c r="I20" s="8"/>
      <c r="J20" s="8"/>
      <c r="K20" s="6"/>
      <c r="L20" s="6"/>
    </row>
    <row r="21" spans="1:12" s="1" customFormat="1" ht="39.75" customHeight="1">
      <c r="A21" s="6"/>
      <c r="B21" s="8" t="s">
        <v>123</v>
      </c>
      <c r="C21" s="8"/>
      <c r="D21" s="8"/>
      <c r="E21" s="8"/>
      <c r="F21" s="9">
        <f>SUM(F22:F23)</f>
        <v>290473</v>
      </c>
      <c r="G21" s="13">
        <f>SUM(G22:G23)</f>
        <v>191692</v>
      </c>
      <c r="H21" s="9">
        <f>SUM(H22:H23)</f>
        <v>80000</v>
      </c>
      <c r="I21" s="8"/>
      <c r="J21" s="8"/>
      <c r="K21" s="6"/>
      <c r="L21" s="6"/>
    </row>
    <row r="22" spans="1:12" ht="64.5" customHeight="1">
      <c r="A22" s="10">
        <v>4</v>
      </c>
      <c r="B22" s="11" t="s">
        <v>124</v>
      </c>
      <c r="C22" s="12" t="s">
        <v>125</v>
      </c>
      <c r="D22" s="10" t="s">
        <v>126</v>
      </c>
      <c r="E22" s="10" t="s">
        <v>113</v>
      </c>
      <c r="F22" s="13">
        <v>157315</v>
      </c>
      <c r="G22" s="13">
        <v>108534</v>
      </c>
      <c r="H22" s="13">
        <v>30000</v>
      </c>
      <c r="I22" s="12" t="s">
        <v>127</v>
      </c>
      <c r="J22" s="12" t="s">
        <v>125</v>
      </c>
      <c r="K22" s="10" t="s">
        <v>52</v>
      </c>
      <c r="L22" s="10" t="s">
        <v>128</v>
      </c>
    </row>
    <row r="23" spans="1:12" ht="64.5" customHeight="1">
      <c r="A23" s="10">
        <v>5</v>
      </c>
      <c r="B23" s="11" t="s">
        <v>129</v>
      </c>
      <c r="C23" s="12" t="s">
        <v>130</v>
      </c>
      <c r="D23" s="10" t="s">
        <v>131</v>
      </c>
      <c r="E23" s="10" t="s">
        <v>113</v>
      </c>
      <c r="F23" s="13">
        <v>133158</v>
      </c>
      <c r="G23" s="13">
        <v>83158</v>
      </c>
      <c r="H23" s="13">
        <v>50000</v>
      </c>
      <c r="I23" s="12" t="s">
        <v>132</v>
      </c>
      <c r="J23" s="12" t="s">
        <v>130</v>
      </c>
      <c r="K23" s="10" t="s">
        <v>133</v>
      </c>
      <c r="L23" s="10" t="s">
        <v>116</v>
      </c>
    </row>
    <row r="24" spans="1:12" s="1" customFormat="1" ht="39.75" customHeight="1">
      <c r="A24" s="6"/>
      <c r="B24" s="8" t="s">
        <v>57</v>
      </c>
      <c r="C24" s="8"/>
      <c r="D24" s="8"/>
      <c r="E24" s="8"/>
      <c r="F24" s="9">
        <f>SUM(F25)</f>
        <v>282009</v>
      </c>
      <c r="G24" s="13">
        <f>SUM(G25)</f>
        <v>23000</v>
      </c>
      <c r="H24" s="9">
        <f>SUM(H25)</f>
        <v>40000</v>
      </c>
      <c r="I24" s="8"/>
      <c r="J24" s="8"/>
      <c r="K24" s="6"/>
      <c r="L24" s="6"/>
    </row>
    <row r="25" spans="1:12" ht="64.5" customHeight="1">
      <c r="A25" s="10">
        <v>6</v>
      </c>
      <c r="B25" s="11" t="s">
        <v>134</v>
      </c>
      <c r="C25" s="12" t="s">
        <v>135</v>
      </c>
      <c r="D25" s="10" t="s">
        <v>136</v>
      </c>
      <c r="E25" s="10" t="s">
        <v>27</v>
      </c>
      <c r="F25" s="13">
        <v>282009</v>
      </c>
      <c r="G25" s="13">
        <v>23000</v>
      </c>
      <c r="H25" s="13">
        <v>40000</v>
      </c>
      <c r="I25" s="12" t="s">
        <v>137</v>
      </c>
      <c r="J25" s="12"/>
      <c r="K25" s="10" t="s">
        <v>133</v>
      </c>
      <c r="L25" s="10" t="s">
        <v>116</v>
      </c>
    </row>
    <row r="26" spans="1:12" s="1" customFormat="1" ht="39.75" customHeight="1">
      <c r="A26" s="6" t="s">
        <v>64</v>
      </c>
      <c r="B26" s="8" t="s">
        <v>65</v>
      </c>
      <c r="C26" s="8"/>
      <c r="D26" s="8"/>
      <c r="E26" s="8"/>
      <c r="F26" s="9">
        <f>SUM(F27)</f>
        <v>40000</v>
      </c>
      <c r="G26" s="13">
        <f>SUM(G27)</f>
        <v>0</v>
      </c>
      <c r="H26" s="9">
        <f>SUM(H27)</f>
        <v>10000</v>
      </c>
      <c r="I26" s="8"/>
      <c r="J26" s="8"/>
      <c r="K26" s="6"/>
      <c r="L26" s="6"/>
    </row>
    <row r="27" spans="1:12" s="1" customFormat="1" ht="39.75" customHeight="1">
      <c r="A27" s="6" t="s">
        <v>21</v>
      </c>
      <c r="B27" s="8" t="s">
        <v>138</v>
      </c>
      <c r="C27" s="8"/>
      <c r="D27" s="8"/>
      <c r="E27" s="8"/>
      <c r="F27" s="9">
        <f>SUM(F28)</f>
        <v>40000</v>
      </c>
      <c r="G27" s="13">
        <f>SUM(G28)</f>
        <v>0</v>
      </c>
      <c r="H27" s="9">
        <f>SUM(H28)</f>
        <v>10000</v>
      </c>
      <c r="I27" s="8"/>
      <c r="J27" s="8"/>
      <c r="K27" s="6"/>
      <c r="L27" s="6"/>
    </row>
    <row r="28" spans="1:12" s="1" customFormat="1" ht="39.75" customHeight="1">
      <c r="A28" s="6"/>
      <c r="B28" s="8" t="s">
        <v>47</v>
      </c>
      <c r="C28" s="8"/>
      <c r="D28" s="8"/>
      <c r="E28" s="8"/>
      <c r="F28" s="9">
        <f>SUM(F29)</f>
        <v>40000</v>
      </c>
      <c r="G28" s="13">
        <f>SUM(G29)</f>
        <v>0</v>
      </c>
      <c r="H28" s="9">
        <f>SUM(H29)</f>
        <v>10000</v>
      </c>
      <c r="I28" s="8"/>
      <c r="J28" s="8"/>
      <c r="K28" s="6"/>
      <c r="L28" s="6"/>
    </row>
    <row r="29" spans="1:12" ht="64.5" customHeight="1">
      <c r="A29" s="10">
        <v>7</v>
      </c>
      <c r="B29" s="11" t="s">
        <v>139</v>
      </c>
      <c r="C29" s="12" t="s">
        <v>140</v>
      </c>
      <c r="D29" s="10" t="s">
        <v>88</v>
      </c>
      <c r="E29" s="10" t="s">
        <v>51</v>
      </c>
      <c r="F29" s="13">
        <v>40000</v>
      </c>
      <c r="G29" s="13">
        <v>0</v>
      </c>
      <c r="H29" s="13">
        <v>10000</v>
      </c>
      <c r="I29" s="12" t="s">
        <v>81</v>
      </c>
      <c r="J29" s="12"/>
      <c r="K29" s="10" t="s">
        <v>141</v>
      </c>
      <c r="L29" s="10" t="s">
        <v>142</v>
      </c>
    </row>
    <row r="30" spans="1:12" s="1" customFormat="1" ht="39.75" customHeight="1">
      <c r="A30" s="6" t="s">
        <v>143</v>
      </c>
      <c r="B30" s="8" t="s">
        <v>144</v>
      </c>
      <c r="C30" s="8"/>
      <c r="D30" s="8"/>
      <c r="E30" s="8"/>
      <c r="F30" s="9">
        <f>SUM(F31)</f>
        <v>105358</v>
      </c>
      <c r="G30" s="13">
        <f>SUM(G31)</f>
        <v>26779</v>
      </c>
      <c r="H30" s="9">
        <f>SUM(H31)</f>
        <v>12900</v>
      </c>
      <c r="I30" s="8"/>
      <c r="J30" s="8"/>
      <c r="K30" s="6"/>
      <c r="L30" s="6"/>
    </row>
    <row r="31" spans="1:12" s="1" customFormat="1" ht="39.75" customHeight="1">
      <c r="A31" s="6" t="s">
        <v>21</v>
      </c>
      <c r="B31" s="8" t="s">
        <v>145</v>
      </c>
      <c r="C31" s="8"/>
      <c r="D31" s="8"/>
      <c r="E31" s="8"/>
      <c r="F31" s="9">
        <f>SUM(F32)</f>
        <v>105358</v>
      </c>
      <c r="G31" s="13">
        <f>SUM(G32)</f>
        <v>26779</v>
      </c>
      <c r="H31" s="9">
        <f>SUM(H32)</f>
        <v>12900</v>
      </c>
      <c r="I31" s="8"/>
      <c r="J31" s="8"/>
      <c r="K31" s="6"/>
      <c r="L31" s="6"/>
    </row>
    <row r="32" spans="1:12" s="1" customFormat="1" ht="39.75" customHeight="1">
      <c r="A32" s="6"/>
      <c r="B32" s="8" t="s">
        <v>57</v>
      </c>
      <c r="C32" s="8"/>
      <c r="D32" s="8"/>
      <c r="E32" s="8"/>
      <c r="F32" s="9">
        <f>SUM(F33)</f>
        <v>105358</v>
      </c>
      <c r="G32" s="13">
        <f>SUM(G33)</f>
        <v>26779</v>
      </c>
      <c r="H32" s="9">
        <f>SUM(H33)</f>
        <v>12900</v>
      </c>
      <c r="I32" s="8"/>
      <c r="J32" s="8"/>
      <c r="K32" s="6"/>
      <c r="L32" s="6"/>
    </row>
    <row r="33" spans="1:12" ht="78.75" customHeight="1">
      <c r="A33" s="10">
        <v>8</v>
      </c>
      <c r="B33" s="11" t="s">
        <v>146</v>
      </c>
      <c r="C33" s="12" t="s">
        <v>147</v>
      </c>
      <c r="D33" s="10" t="s">
        <v>69</v>
      </c>
      <c r="E33" s="10" t="s">
        <v>27</v>
      </c>
      <c r="F33" s="13">
        <v>105358</v>
      </c>
      <c r="G33" s="13">
        <v>26779</v>
      </c>
      <c r="H33" s="13">
        <v>12900</v>
      </c>
      <c r="I33" s="12" t="s">
        <v>81</v>
      </c>
      <c r="J33" s="12"/>
      <c r="K33" s="10" t="s">
        <v>148</v>
      </c>
      <c r="L33" s="10" t="s">
        <v>149</v>
      </c>
    </row>
    <row r="34" spans="1:12" s="1" customFormat="1" ht="39.75" customHeight="1">
      <c r="A34" s="6" t="s">
        <v>150</v>
      </c>
      <c r="B34" s="8" t="s">
        <v>151</v>
      </c>
      <c r="C34" s="8"/>
      <c r="D34" s="8"/>
      <c r="E34" s="8"/>
      <c r="F34" s="9">
        <f>SUM(F35,F43,F46)</f>
        <v>4885401</v>
      </c>
      <c r="G34" s="13">
        <f>SUM(G35,G43,G46)</f>
        <v>1255432</v>
      </c>
      <c r="H34" s="9">
        <f>SUM(H35,H43,H46)</f>
        <v>555100</v>
      </c>
      <c r="I34" s="8"/>
      <c r="J34" s="8"/>
      <c r="K34" s="6"/>
      <c r="L34" s="6"/>
    </row>
    <row r="35" spans="1:12" s="1" customFormat="1" ht="39.75" customHeight="1">
      <c r="A35" s="6" t="s">
        <v>21</v>
      </c>
      <c r="B35" s="8" t="s">
        <v>152</v>
      </c>
      <c r="C35" s="8"/>
      <c r="D35" s="8"/>
      <c r="E35" s="8"/>
      <c r="F35" s="9">
        <f>SUM(F36,F39,F41)</f>
        <v>1634426</v>
      </c>
      <c r="G35" s="13">
        <f>SUM(G36,G39,G41)</f>
        <v>253570</v>
      </c>
      <c r="H35" s="9">
        <f>SUM(H36,H39,H41)</f>
        <v>255000</v>
      </c>
      <c r="I35" s="8"/>
      <c r="J35" s="8"/>
      <c r="K35" s="6"/>
      <c r="L35" s="6"/>
    </row>
    <row r="36" spans="1:12" s="1" customFormat="1" ht="39.75" customHeight="1">
      <c r="A36" s="6"/>
      <c r="B36" s="8" t="s">
        <v>123</v>
      </c>
      <c r="C36" s="8"/>
      <c r="D36" s="8"/>
      <c r="E36" s="8"/>
      <c r="F36" s="9">
        <f>SUM(F37:F38)</f>
        <v>258570</v>
      </c>
      <c r="G36" s="13">
        <f>SUM(G37:G38)</f>
        <v>203570</v>
      </c>
      <c r="H36" s="9">
        <f>SUM(H37:H38)</f>
        <v>55000</v>
      </c>
      <c r="I36" s="8"/>
      <c r="J36" s="8"/>
      <c r="K36" s="6"/>
      <c r="L36" s="6"/>
    </row>
    <row r="37" spans="1:12" ht="79.5" customHeight="1">
      <c r="A37" s="10">
        <v>9</v>
      </c>
      <c r="B37" s="11" t="s">
        <v>153</v>
      </c>
      <c r="C37" s="12" t="s">
        <v>154</v>
      </c>
      <c r="D37" s="10" t="s">
        <v>155</v>
      </c>
      <c r="E37" s="10" t="s">
        <v>113</v>
      </c>
      <c r="F37" s="13">
        <v>110480</v>
      </c>
      <c r="G37" s="13">
        <v>105480</v>
      </c>
      <c r="H37" s="13">
        <v>5000</v>
      </c>
      <c r="I37" s="12" t="s">
        <v>156</v>
      </c>
      <c r="J37" s="12" t="s">
        <v>157</v>
      </c>
      <c r="K37" s="10" t="s">
        <v>133</v>
      </c>
      <c r="L37" s="10" t="s">
        <v>116</v>
      </c>
    </row>
    <row r="38" spans="1:12" ht="81.75" customHeight="1">
      <c r="A38" s="10">
        <v>10</v>
      </c>
      <c r="B38" s="11" t="s">
        <v>158</v>
      </c>
      <c r="C38" s="12" t="s">
        <v>159</v>
      </c>
      <c r="D38" s="10" t="s">
        <v>155</v>
      </c>
      <c r="E38" s="10" t="s">
        <v>113</v>
      </c>
      <c r="F38" s="13">
        <v>148090</v>
      </c>
      <c r="G38" s="13">
        <v>98090</v>
      </c>
      <c r="H38" s="13">
        <v>50000</v>
      </c>
      <c r="I38" s="12" t="s">
        <v>160</v>
      </c>
      <c r="J38" s="12" t="s">
        <v>159</v>
      </c>
      <c r="K38" s="10" t="s">
        <v>133</v>
      </c>
      <c r="L38" s="10" t="s">
        <v>116</v>
      </c>
    </row>
    <row r="39" spans="1:12" s="1" customFormat="1" ht="39.75" customHeight="1">
      <c r="A39" s="6"/>
      <c r="B39" s="8" t="s">
        <v>57</v>
      </c>
      <c r="C39" s="8"/>
      <c r="D39" s="8"/>
      <c r="E39" s="8"/>
      <c r="F39" s="9">
        <f>SUM(F40)</f>
        <v>375856</v>
      </c>
      <c r="G39" s="13">
        <f>SUM(G40)</f>
        <v>50000</v>
      </c>
      <c r="H39" s="9">
        <f>SUM(H40)</f>
        <v>50000</v>
      </c>
      <c r="I39" s="8"/>
      <c r="J39" s="8"/>
      <c r="K39" s="6"/>
      <c r="L39" s="6"/>
    </row>
    <row r="40" spans="1:12" ht="64.5" customHeight="1">
      <c r="A40" s="10">
        <v>11</v>
      </c>
      <c r="B40" s="11" t="s">
        <v>161</v>
      </c>
      <c r="C40" s="12" t="s">
        <v>162</v>
      </c>
      <c r="D40" s="10" t="s">
        <v>136</v>
      </c>
      <c r="E40" s="10" t="s">
        <v>27</v>
      </c>
      <c r="F40" s="13">
        <v>375856</v>
      </c>
      <c r="G40" s="13">
        <v>50000</v>
      </c>
      <c r="H40" s="13">
        <v>50000</v>
      </c>
      <c r="I40" s="12" t="s">
        <v>163</v>
      </c>
      <c r="J40" s="12"/>
      <c r="K40" s="10" t="s">
        <v>164</v>
      </c>
      <c r="L40" s="10" t="s">
        <v>116</v>
      </c>
    </row>
    <row r="41" spans="1:12" s="1" customFormat="1" ht="39.75" customHeight="1">
      <c r="A41" s="6"/>
      <c r="B41" s="8" t="s">
        <v>47</v>
      </c>
      <c r="C41" s="8"/>
      <c r="D41" s="8"/>
      <c r="E41" s="8"/>
      <c r="F41" s="9">
        <f>SUM(F42)</f>
        <v>1000000</v>
      </c>
      <c r="G41" s="13">
        <f>SUM(G42)</f>
        <v>0</v>
      </c>
      <c r="H41" s="9">
        <f>SUM(H42)</f>
        <v>150000</v>
      </c>
      <c r="I41" s="8"/>
      <c r="J41" s="8"/>
      <c r="K41" s="6"/>
      <c r="L41" s="6"/>
    </row>
    <row r="42" spans="1:12" ht="64.5" customHeight="1">
      <c r="A42" s="10">
        <v>12</v>
      </c>
      <c r="B42" s="11" t="s">
        <v>165</v>
      </c>
      <c r="C42" s="12" t="s">
        <v>166</v>
      </c>
      <c r="D42" s="10" t="s">
        <v>167</v>
      </c>
      <c r="E42" s="10" t="s">
        <v>51</v>
      </c>
      <c r="F42" s="13">
        <v>1000000</v>
      </c>
      <c r="G42" s="13">
        <v>0</v>
      </c>
      <c r="H42" s="13">
        <v>150000</v>
      </c>
      <c r="I42" s="12" t="s">
        <v>81</v>
      </c>
      <c r="J42" s="12"/>
      <c r="K42" s="10" t="s">
        <v>168</v>
      </c>
      <c r="L42" s="10" t="s">
        <v>169</v>
      </c>
    </row>
    <row r="43" spans="1:12" s="1" customFormat="1" ht="39.75" customHeight="1">
      <c r="A43" s="6" t="s">
        <v>121</v>
      </c>
      <c r="B43" s="8" t="s">
        <v>170</v>
      </c>
      <c r="C43" s="8"/>
      <c r="D43" s="8"/>
      <c r="E43" s="8"/>
      <c r="F43" s="9">
        <f>SUM(F44)</f>
        <v>2792644</v>
      </c>
      <c r="G43" s="13">
        <f>SUM(G44)</f>
        <v>741862</v>
      </c>
      <c r="H43" s="9">
        <f>SUM(H44)</f>
        <v>220100</v>
      </c>
      <c r="I43" s="8"/>
      <c r="J43" s="8"/>
      <c r="K43" s="6"/>
      <c r="L43" s="6"/>
    </row>
    <row r="44" spans="1:12" s="1" customFormat="1" ht="39.75" customHeight="1">
      <c r="A44" s="6"/>
      <c r="B44" s="8" t="s">
        <v>57</v>
      </c>
      <c r="C44" s="8"/>
      <c r="D44" s="8"/>
      <c r="E44" s="8"/>
      <c r="F44" s="9">
        <f>SUM(F45)</f>
        <v>2792644</v>
      </c>
      <c r="G44" s="13">
        <f>SUM(G45)</f>
        <v>741862</v>
      </c>
      <c r="H44" s="9">
        <f>SUM(H45)</f>
        <v>220100</v>
      </c>
      <c r="I44" s="8"/>
      <c r="J44" s="8"/>
      <c r="K44" s="6"/>
      <c r="L44" s="6"/>
    </row>
    <row r="45" spans="1:12" ht="213.75" customHeight="1">
      <c r="A45" s="10">
        <v>13</v>
      </c>
      <c r="B45" s="11" t="s">
        <v>171</v>
      </c>
      <c r="C45" s="12" t="s">
        <v>172</v>
      </c>
      <c r="D45" s="10" t="s">
        <v>26</v>
      </c>
      <c r="E45" s="10" t="s">
        <v>27</v>
      </c>
      <c r="F45" s="13">
        <v>2792644</v>
      </c>
      <c r="G45" s="13">
        <v>741862</v>
      </c>
      <c r="H45" s="13">
        <v>220100</v>
      </c>
      <c r="I45" s="12" t="s">
        <v>81</v>
      </c>
      <c r="J45" s="12"/>
      <c r="K45" s="10" t="s">
        <v>173</v>
      </c>
      <c r="L45" s="10" t="s">
        <v>174</v>
      </c>
    </row>
    <row r="46" spans="1:12" s="1" customFormat="1" ht="39.75" customHeight="1">
      <c r="A46" s="6" t="s">
        <v>175</v>
      </c>
      <c r="B46" s="8" t="s">
        <v>176</v>
      </c>
      <c r="C46" s="8"/>
      <c r="D46" s="8"/>
      <c r="E46" s="8"/>
      <c r="F46" s="9">
        <f>SUM(F47)</f>
        <v>458331</v>
      </c>
      <c r="G46" s="13">
        <f>SUM(G47)</f>
        <v>260000</v>
      </c>
      <c r="H46" s="9">
        <f>SUM(H47)</f>
        <v>80000</v>
      </c>
      <c r="I46" s="8"/>
      <c r="J46" s="8"/>
      <c r="K46" s="6"/>
      <c r="L46" s="6"/>
    </row>
    <row r="47" spans="1:12" s="1" customFormat="1" ht="39.75" customHeight="1">
      <c r="A47" s="6"/>
      <c r="B47" s="8" t="s">
        <v>57</v>
      </c>
      <c r="C47" s="8"/>
      <c r="D47" s="8"/>
      <c r="E47" s="8"/>
      <c r="F47" s="9">
        <f>SUM(F48)</f>
        <v>458331</v>
      </c>
      <c r="G47" s="13">
        <f>SUM(G48)</f>
        <v>260000</v>
      </c>
      <c r="H47" s="9">
        <f>SUM(H48)</f>
        <v>80000</v>
      </c>
      <c r="I47" s="8"/>
      <c r="J47" s="8"/>
      <c r="K47" s="6"/>
      <c r="L47" s="6"/>
    </row>
    <row r="48" spans="1:12" ht="177.75" customHeight="1">
      <c r="A48" s="10">
        <v>14</v>
      </c>
      <c r="B48" s="11" t="s">
        <v>177</v>
      </c>
      <c r="C48" s="12" t="s">
        <v>178</v>
      </c>
      <c r="D48" s="10" t="s">
        <v>179</v>
      </c>
      <c r="E48" s="10" t="s">
        <v>27</v>
      </c>
      <c r="F48" s="13">
        <v>458331</v>
      </c>
      <c r="G48" s="13">
        <v>260000</v>
      </c>
      <c r="H48" s="13">
        <v>80000</v>
      </c>
      <c r="I48" s="12" t="s">
        <v>81</v>
      </c>
      <c r="J48" s="12"/>
      <c r="K48" s="10" t="s">
        <v>180</v>
      </c>
      <c r="L48" s="10" t="s">
        <v>181</v>
      </c>
    </row>
    <row r="49" spans="1:12" s="1" customFormat="1" ht="39.75" customHeight="1">
      <c r="A49" s="6" t="s">
        <v>182</v>
      </c>
      <c r="B49" s="8" t="s">
        <v>183</v>
      </c>
      <c r="C49" s="8"/>
      <c r="D49" s="8"/>
      <c r="E49" s="8"/>
      <c r="F49" s="9">
        <f>SUM(F50,F53)</f>
        <v>4331297</v>
      </c>
      <c r="G49" s="13">
        <f>SUM(G50,G53)</f>
        <v>964000</v>
      </c>
      <c r="H49" s="9">
        <f>SUM(H50,H53)</f>
        <v>429000</v>
      </c>
      <c r="I49" s="8"/>
      <c r="J49" s="8"/>
      <c r="K49" s="6"/>
      <c r="L49" s="6"/>
    </row>
    <row r="50" spans="1:12" s="1" customFormat="1" ht="39.75" customHeight="1">
      <c r="A50" s="6" t="s">
        <v>21</v>
      </c>
      <c r="B50" s="8" t="s">
        <v>184</v>
      </c>
      <c r="C50" s="8"/>
      <c r="D50" s="8"/>
      <c r="E50" s="8"/>
      <c r="F50" s="9">
        <f>SUM(F51)</f>
        <v>83045</v>
      </c>
      <c r="G50" s="13">
        <f>SUM(G51)</f>
        <v>54000</v>
      </c>
      <c r="H50" s="9">
        <f>SUM(H51)</f>
        <v>29000</v>
      </c>
      <c r="I50" s="8"/>
      <c r="J50" s="8"/>
      <c r="K50" s="6"/>
      <c r="L50" s="6"/>
    </row>
    <row r="51" spans="1:12" s="1" customFormat="1" ht="39.75" customHeight="1">
      <c r="A51" s="6"/>
      <c r="B51" s="8" t="s">
        <v>57</v>
      </c>
      <c r="C51" s="8"/>
      <c r="D51" s="8"/>
      <c r="E51" s="8"/>
      <c r="F51" s="9">
        <f>SUM(F52)</f>
        <v>83045</v>
      </c>
      <c r="G51" s="13">
        <f>SUM(G52)</f>
        <v>54000</v>
      </c>
      <c r="H51" s="9">
        <f>SUM(H52)</f>
        <v>29000</v>
      </c>
      <c r="I51" s="8"/>
      <c r="J51" s="8"/>
      <c r="K51" s="6"/>
      <c r="L51" s="6"/>
    </row>
    <row r="52" spans="1:12" ht="108" customHeight="1">
      <c r="A52" s="10">
        <v>15</v>
      </c>
      <c r="B52" s="11" t="s">
        <v>185</v>
      </c>
      <c r="C52" s="12" t="s">
        <v>186</v>
      </c>
      <c r="D52" s="10" t="s">
        <v>80</v>
      </c>
      <c r="E52" s="10" t="s">
        <v>27</v>
      </c>
      <c r="F52" s="13">
        <v>83045</v>
      </c>
      <c r="G52" s="13">
        <v>54000</v>
      </c>
      <c r="H52" s="13">
        <v>29000</v>
      </c>
      <c r="I52" s="12" t="s">
        <v>81</v>
      </c>
      <c r="J52" s="12"/>
      <c r="K52" s="10" t="s">
        <v>187</v>
      </c>
      <c r="L52" s="10" t="s">
        <v>188</v>
      </c>
    </row>
    <row r="53" spans="1:12" s="1" customFormat="1" ht="39.75" customHeight="1">
      <c r="A53" s="6" t="s">
        <v>121</v>
      </c>
      <c r="B53" s="8" t="s">
        <v>189</v>
      </c>
      <c r="C53" s="8"/>
      <c r="D53" s="8"/>
      <c r="E53" s="8"/>
      <c r="F53" s="9">
        <f>SUM(F54)</f>
        <v>4248252</v>
      </c>
      <c r="G53" s="13">
        <f>SUM(G54)</f>
        <v>910000</v>
      </c>
      <c r="H53" s="9">
        <f>SUM(H54)</f>
        <v>400000</v>
      </c>
      <c r="I53" s="8"/>
      <c r="J53" s="8"/>
      <c r="K53" s="6"/>
      <c r="L53" s="6"/>
    </row>
    <row r="54" spans="1:12" s="1" customFormat="1" ht="39.75" customHeight="1">
      <c r="A54" s="6"/>
      <c r="B54" s="8" t="s">
        <v>190</v>
      </c>
      <c r="C54" s="8"/>
      <c r="D54" s="8"/>
      <c r="E54" s="8"/>
      <c r="F54" s="9">
        <f>SUM(F55:F56)</f>
        <v>4248252</v>
      </c>
      <c r="G54" s="13">
        <f>SUM(G55:G56)</f>
        <v>910000</v>
      </c>
      <c r="H54" s="9">
        <f>SUM(H55:H56)</f>
        <v>400000</v>
      </c>
      <c r="I54" s="8"/>
      <c r="J54" s="8"/>
      <c r="K54" s="6"/>
      <c r="L54" s="6"/>
    </row>
    <row r="55" spans="1:12" ht="120" customHeight="1">
      <c r="A55" s="10">
        <v>16</v>
      </c>
      <c r="B55" s="11" t="s">
        <v>191</v>
      </c>
      <c r="C55" s="12" t="s">
        <v>192</v>
      </c>
      <c r="D55" s="10" t="s">
        <v>193</v>
      </c>
      <c r="E55" s="10" t="s">
        <v>27</v>
      </c>
      <c r="F55" s="13">
        <v>1816529</v>
      </c>
      <c r="G55" s="13">
        <v>370000</v>
      </c>
      <c r="H55" s="13">
        <v>50000</v>
      </c>
      <c r="I55" s="12" t="s">
        <v>194</v>
      </c>
      <c r="J55" s="12"/>
      <c r="K55" s="10" t="s">
        <v>168</v>
      </c>
      <c r="L55" s="10" t="s">
        <v>169</v>
      </c>
    </row>
    <row r="56" spans="1:12" ht="123" customHeight="1">
      <c r="A56" s="10">
        <v>17</v>
      </c>
      <c r="B56" s="11" t="s">
        <v>195</v>
      </c>
      <c r="C56" s="12" t="s">
        <v>192</v>
      </c>
      <c r="D56" s="10" t="s">
        <v>33</v>
      </c>
      <c r="E56" s="10" t="s">
        <v>27</v>
      </c>
      <c r="F56" s="13">
        <v>2431723</v>
      </c>
      <c r="G56" s="13">
        <v>540000</v>
      </c>
      <c r="H56" s="13">
        <v>350000</v>
      </c>
      <c r="I56" s="12" t="s">
        <v>194</v>
      </c>
      <c r="J56" s="12"/>
      <c r="K56" s="10" t="s">
        <v>148</v>
      </c>
      <c r="L56" s="10" t="s">
        <v>149</v>
      </c>
    </row>
    <row r="57" spans="1:12" s="1" customFormat="1" ht="39.75" customHeight="1">
      <c r="A57" s="6" t="s">
        <v>74</v>
      </c>
      <c r="B57" s="8" t="s">
        <v>196</v>
      </c>
      <c r="C57" s="8"/>
      <c r="D57" s="8"/>
      <c r="E57" s="8"/>
      <c r="F57" s="9">
        <f>SUM(F58,F66,F70,F79,F85,F115)</f>
        <v>8144286</v>
      </c>
      <c r="G57" s="9">
        <f>SUM(G58,G66,G70,G79,G85,G115)</f>
        <v>875923</v>
      </c>
      <c r="H57" s="9">
        <f>SUM(H58,H66,H70,H79,H85,H115)</f>
        <v>1051700</v>
      </c>
      <c r="I57" s="8"/>
      <c r="J57" s="8"/>
      <c r="K57" s="6"/>
      <c r="L57" s="6"/>
    </row>
    <row r="58" spans="1:12" s="1" customFormat="1" ht="39.75" customHeight="1">
      <c r="A58" s="6" t="s">
        <v>19</v>
      </c>
      <c r="B58" s="8" t="s">
        <v>197</v>
      </c>
      <c r="C58" s="8"/>
      <c r="D58" s="8"/>
      <c r="E58" s="8"/>
      <c r="F58" s="9">
        <f>SUM(F59)</f>
        <v>583000</v>
      </c>
      <c r="G58" s="13">
        <f>SUM(G59)</f>
        <v>151000</v>
      </c>
      <c r="H58" s="9">
        <f>SUM(H59)</f>
        <v>118000</v>
      </c>
      <c r="I58" s="8"/>
      <c r="J58" s="8"/>
      <c r="K58" s="6"/>
      <c r="L58" s="6"/>
    </row>
    <row r="59" spans="1:12" s="1" customFormat="1" ht="39.75" customHeight="1">
      <c r="A59" s="6" t="s">
        <v>21</v>
      </c>
      <c r="B59" s="8" t="s">
        <v>198</v>
      </c>
      <c r="C59" s="8"/>
      <c r="D59" s="8"/>
      <c r="E59" s="8"/>
      <c r="F59" s="9">
        <f>SUM(F60,F62)</f>
        <v>583000</v>
      </c>
      <c r="G59" s="13">
        <f>SUM(G60,G62)</f>
        <v>151000</v>
      </c>
      <c r="H59" s="9">
        <f>SUM(H60,H62)</f>
        <v>118000</v>
      </c>
      <c r="I59" s="8"/>
      <c r="J59" s="8"/>
      <c r="K59" s="6"/>
      <c r="L59" s="6"/>
    </row>
    <row r="60" spans="1:12" s="1" customFormat="1" ht="39.75" customHeight="1">
      <c r="A60" s="6"/>
      <c r="B60" s="8" t="s">
        <v>109</v>
      </c>
      <c r="C60" s="8"/>
      <c r="D60" s="8"/>
      <c r="E60" s="8"/>
      <c r="F60" s="9">
        <f>SUM(F61)</f>
        <v>133000</v>
      </c>
      <c r="G60" s="13">
        <f>SUM(G61)</f>
        <v>68000</v>
      </c>
      <c r="H60" s="9">
        <f>SUM(H61)</f>
        <v>65000</v>
      </c>
      <c r="I60" s="8"/>
      <c r="J60" s="8"/>
      <c r="K60" s="6"/>
      <c r="L60" s="6"/>
    </row>
    <row r="61" spans="1:12" ht="64.5" customHeight="1">
      <c r="A61" s="10">
        <v>18</v>
      </c>
      <c r="B61" s="11" t="s">
        <v>199</v>
      </c>
      <c r="C61" s="12" t="s">
        <v>200</v>
      </c>
      <c r="D61" s="10" t="s">
        <v>155</v>
      </c>
      <c r="E61" s="10" t="s">
        <v>113</v>
      </c>
      <c r="F61" s="13">
        <v>133000</v>
      </c>
      <c r="G61" s="13">
        <v>68000</v>
      </c>
      <c r="H61" s="13">
        <v>65000</v>
      </c>
      <c r="I61" s="12" t="s">
        <v>201</v>
      </c>
      <c r="J61" s="12" t="s">
        <v>202</v>
      </c>
      <c r="K61" s="10" t="s">
        <v>203</v>
      </c>
      <c r="L61" s="10" t="s">
        <v>204</v>
      </c>
    </row>
    <row r="62" spans="1:12" s="1" customFormat="1" ht="39.75" customHeight="1">
      <c r="A62" s="6"/>
      <c r="B62" s="8" t="s">
        <v>205</v>
      </c>
      <c r="C62" s="8"/>
      <c r="D62" s="8"/>
      <c r="E62" s="8"/>
      <c r="F62" s="9">
        <f>SUM(F63:F65)</f>
        <v>450000</v>
      </c>
      <c r="G62" s="13">
        <f>SUM(G63:G65)</f>
        <v>83000</v>
      </c>
      <c r="H62" s="9">
        <f>SUM(H63:H65)</f>
        <v>53000</v>
      </c>
      <c r="I62" s="8"/>
      <c r="J62" s="8"/>
      <c r="K62" s="6"/>
      <c r="L62" s="6"/>
    </row>
    <row r="63" spans="1:12" ht="64.5" customHeight="1">
      <c r="A63" s="10">
        <v>19</v>
      </c>
      <c r="B63" s="11" t="s">
        <v>206</v>
      </c>
      <c r="C63" s="12" t="s">
        <v>207</v>
      </c>
      <c r="D63" s="10" t="s">
        <v>208</v>
      </c>
      <c r="E63" s="10" t="s">
        <v>27</v>
      </c>
      <c r="F63" s="13">
        <v>300000</v>
      </c>
      <c r="G63" s="13">
        <v>60000</v>
      </c>
      <c r="H63" s="13">
        <v>30000</v>
      </c>
      <c r="I63" s="12" t="s">
        <v>81</v>
      </c>
      <c r="J63" s="12"/>
      <c r="K63" s="10" t="s">
        <v>209</v>
      </c>
      <c r="L63" s="10" t="s">
        <v>210</v>
      </c>
    </row>
    <row r="64" spans="1:12" ht="64.5" customHeight="1">
      <c r="A64" s="10">
        <v>20</v>
      </c>
      <c r="B64" s="11" t="s">
        <v>211</v>
      </c>
      <c r="C64" s="12" t="s">
        <v>212</v>
      </c>
      <c r="D64" s="10" t="s">
        <v>179</v>
      </c>
      <c r="E64" s="10" t="s">
        <v>27</v>
      </c>
      <c r="F64" s="13">
        <v>100000</v>
      </c>
      <c r="G64" s="13">
        <v>13000</v>
      </c>
      <c r="H64" s="13">
        <v>13000</v>
      </c>
      <c r="I64" s="12" t="s">
        <v>81</v>
      </c>
      <c r="J64" s="12"/>
      <c r="K64" s="10" t="s">
        <v>213</v>
      </c>
      <c r="L64" s="10" t="s">
        <v>204</v>
      </c>
    </row>
    <row r="65" spans="1:12" ht="142.5" customHeight="1">
      <c r="A65" s="10">
        <v>21</v>
      </c>
      <c r="B65" s="11" t="s">
        <v>214</v>
      </c>
      <c r="C65" s="12" t="s">
        <v>215</v>
      </c>
      <c r="D65" s="10" t="s">
        <v>80</v>
      </c>
      <c r="E65" s="10" t="s">
        <v>27</v>
      </c>
      <c r="F65" s="13">
        <v>50000</v>
      </c>
      <c r="G65" s="13">
        <v>10000</v>
      </c>
      <c r="H65" s="13">
        <v>10000</v>
      </c>
      <c r="I65" s="12" t="s">
        <v>81</v>
      </c>
      <c r="J65" s="12"/>
      <c r="K65" s="10" t="s">
        <v>216</v>
      </c>
      <c r="L65" s="10" t="s">
        <v>142</v>
      </c>
    </row>
    <row r="66" spans="1:12" s="1" customFormat="1" ht="39.75" customHeight="1">
      <c r="A66" s="6" t="s">
        <v>54</v>
      </c>
      <c r="B66" s="8" t="s">
        <v>217</v>
      </c>
      <c r="C66" s="8"/>
      <c r="D66" s="8"/>
      <c r="E66" s="8"/>
      <c r="F66" s="9">
        <f>SUM(F67)</f>
        <v>153512</v>
      </c>
      <c r="G66" s="13">
        <f>SUM(G67)</f>
        <v>41375</v>
      </c>
      <c r="H66" s="9">
        <f>SUM(H67)</f>
        <v>40000</v>
      </c>
      <c r="I66" s="8"/>
      <c r="J66" s="8"/>
      <c r="K66" s="6"/>
      <c r="L66" s="6"/>
    </row>
    <row r="67" spans="1:12" s="1" customFormat="1" ht="39.75" customHeight="1">
      <c r="A67" s="6" t="s">
        <v>21</v>
      </c>
      <c r="B67" s="8" t="s">
        <v>218</v>
      </c>
      <c r="C67" s="8"/>
      <c r="D67" s="8"/>
      <c r="E67" s="8"/>
      <c r="F67" s="9">
        <f>SUM(F68)</f>
        <v>153512</v>
      </c>
      <c r="G67" s="13">
        <f>SUM(G68)</f>
        <v>41375</v>
      </c>
      <c r="H67" s="9">
        <f>SUM(H68)</f>
        <v>40000</v>
      </c>
      <c r="I67" s="8"/>
      <c r="J67" s="8"/>
      <c r="K67" s="6"/>
      <c r="L67" s="6"/>
    </row>
    <row r="68" spans="1:12" s="1" customFormat="1" ht="39.75" customHeight="1">
      <c r="A68" s="6"/>
      <c r="B68" s="8" t="s">
        <v>57</v>
      </c>
      <c r="C68" s="8"/>
      <c r="D68" s="8"/>
      <c r="E68" s="8"/>
      <c r="F68" s="9">
        <f>SUM(F69)</f>
        <v>153512</v>
      </c>
      <c r="G68" s="13">
        <f>SUM(G69)</f>
        <v>41375</v>
      </c>
      <c r="H68" s="9">
        <f>SUM(H69)</f>
        <v>40000</v>
      </c>
      <c r="I68" s="8"/>
      <c r="J68" s="8"/>
      <c r="K68" s="6"/>
      <c r="L68" s="6"/>
    </row>
    <row r="69" spans="1:12" ht="156.75" customHeight="1">
      <c r="A69" s="10">
        <v>22</v>
      </c>
      <c r="B69" s="11" t="s">
        <v>219</v>
      </c>
      <c r="C69" s="12" t="s">
        <v>220</v>
      </c>
      <c r="D69" s="10" t="s">
        <v>69</v>
      </c>
      <c r="E69" s="10" t="s">
        <v>27</v>
      </c>
      <c r="F69" s="13">
        <v>153512</v>
      </c>
      <c r="G69" s="13">
        <v>41375</v>
      </c>
      <c r="H69" s="13">
        <v>40000</v>
      </c>
      <c r="I69" s="12" t="s">
        <v>81</v>
      </c>
      <c r="J69" s="12"/>
      <c r="K69" s="10" t="s">
        <v>221</v>
      </c>
      <c r="L69" s="10" t="s">
        <v>174</v>
      </c>
    </row>
    <row r="70" spans="1:12" s="1" customFormat="1" ht="39.75" customHeight="1">
      <c r="A70" s="6" t="s">
        <v>64</v>
      </c>
      <c r="B70" s="8" t="s">
        <v>222</v>
      </c>
      <c r="C70" s="8"/>
      <c r="D70" s="8"/>
      <c r="E70" s="8"/>
      <c r="F70" s="9">
        <f>SUM(F71,F76)</f>
        <v>698000</v>
      </c>
      <c r="G70" s="13">
        <f>SUM(G71,G76)</f>
        <v>113000</v>
      </c>
      <c r="H70" s="9">
        <f>SUM(H71,H76)</f>
        <v>114000</v>
      </c>
      <c r="I70" s="8"/>
      <c r="J70" s="8"/>
      <c r="K70" s="6"/>
      <c r="L70" s="6"/>
    </row>
    <row r="71" spans="1:12" s="1" customFormat="1" ht="39.75" customHeight="1">
      <c r="A71" s="6" t="s">
        <v>21</v>
      </c>
      <c r="B71" s="8" t="s">
        <v>223</v>
      </c>
      <c r="C71" s="8"/>
      <c r="D71" s="8"/>
      <c r="E71" s="8"/>
      <c r="F71" s="9">
        <f>SUM(F72)</f>
        <v>608000</v>
      </c>
      <c r="G71" s="13">
        <f>SUM(G72)</f>
        <v>108000</v>
      </c>
      <c r="H71" s="9">
        <f>SUM(H72)</f>
        <v>106000</v>
      </c>
      <c r="I71" s="8"/>
      <c r="J71" s="8"/>
      <c r="K71" s="6"/>
      <c r="L71" s="6"/>
    </row>
    <row r="72" spans="1:12" s="1" customFormat="1" ht="39.75" customHeight="1">
      <c r="A72" s="6"/>
      <c r="B72" s="8" t="s">
        <v>205</v>
      </c>
      <c r="C72" s="8"/>
      <c r="D72" s="8"/>
      <c r="E72" s="8"/>
      <c r="F72" s="9">
        <f>SUM(F73:F75)</f>
        <v>608000</v>
      </c>
      <c r="G72" s="13">
        <f>SUM(G73:G75)</f>
        <v>108000</v>
      </c>
      <c r="H72" s="9">
        <f>SUM(H73:H75)</f>
        <v>106000</v>
      </c>
      <c r="I72" s="8"/>
      <c r="J72" s="8"/>
      <c r="K72" s="6"/>
      <c r="L72" s="6"/>
    </row>
    <row r="73" spans="1:12" ht="84" customHeight="1">
      <c r="A73" s="10">
        <v>23</v>
      </c>
      <c r="B73" s="11" t="s">
        <v>224</v>
      </c>
      <c r="C73" s="12" t="s">
        <v>225</v>
      </c>
      <c r="D73" s="10" t="s">
        <v>226</v>
      </c>
      <c r="E73" s="10" t="s">
        <v>27</v>
      </c>
      <c r="F73" s="13">
        <v>150000</v>
      </c>
      <c r="G73" s="13">
        <v>8000</v>
      </c>
      <c r="H73" s="13">
        <v>8000</v>
      </c>
      <c r="I73" s="12" t="s">
        <v>81</v>
      </c>
      <c r="J73" s="12"/>
      <c r="K73" s="10" t="s">
        <v>227</v>
      </c>
      <c r="L73" s="10" t="s">
        <v>204</v>
      </c>
    </row>
    <row r="74" spans="1:12" ht="111" customHeight="1">
      <c r="A74" s="10">
        <v>24</v>
      </c>
      <c r="B74" s="11" t="s">
        <v>228</v>
      </c>
      <c r="C74" s="12" t="s">
        <v>229</v>
      </c>
      <c r="D74" s="10" t="s">
        <v>69</v>
      </c>
      <c r="E74" s="10" t="s">
        <v>27</v>
      </c>
      <c r="F74" s="13">
        <v>200000</v>
      </c>
      <c r="G74" s="13">
        <v>60000</v>
      </c>
      <c r="H74" s="13">
        <v>48000</v>
      </c>
      <c r="I74" s="12" t="s">
        <v>81</v>
      </c>
      <c r="J74" s="12"/>
      <c r="K74" s="10" t="s">
        <v>230</v>
      </c>
      <c r="L74" s="10" t="s">
        <v>210</v>
      </c>
    </row>
    <row r="75" spans="1:12" ht="115.5" customHeight="1">
      <c r="A75" s="10">
        <v>25</v>
      </c>
      <c r="B75" s="11" t="s">
        <v>231</v>
      </c>
      <c r="C75" s="12" t="s">
        <v>232</v>
      </c>
      <c r="D75" s="10" t="s">
        <v>136</v>
      </c>
      <c r="E75" s="10" t="s">
        <v>27</v>
      </c>
      <c r="F75" s="13">
        <v>258000</v>
      </c>
      <c r="G75" s="13">
        <v>40000</v>
      </c>
      <c r="H75" s="13">
        <v>50000</v>
      </c>
      <c r="I75" s="12" t="s">
        <v>81</v>
      </c>
      <c r="J75" s="12"/>
      <c r="K75" s="10" t="s">
        <v>233</v>
      </c>
      <c r="L75" s="10" t="s">
        <v>210</v>
      </c>
    </row>
    <row r="76" spans="1:12" s="1" customFormat="1" ht="39.75" customHeight="1">
      <c r="A76" s="6" t="s">
        <v>121</v>
      </c>
      <c r="B76" s="8" t="s">
        <v>234</v>
      </c>
      <c r="C76" s="8"/>
      <c r="D76" s="8"/>
      <c r="E76" s="8"/>
      <c r="F76" s="9">
        <f>SUM(F77)</f>
        <v>90000</v>
      </c>
      <c r="G76" s="13">
        <f>SUM(G77)</f>
        <v>5000</v>
      </c>
      <c r="H76" s="9">
        <f>SUM(H77)</f>
        <v>8000</v>
      </c>
      <c r="I76" s="8"/>
      <c r="J76" s="8"/>
      <c r="K76" s="6"/>
      <c r="L76" s="6"/>
    </row>
    <row r="77" spans="1:12" s="1" customFormat="1" ht="39.75" customHeight="1">
      <c r="A77" s="6"/>
      <c r="B77" s="8" t="s">
        <v>57</v>
      </c>
      <c r="C77" s="8"/>
      <c r="D77" s="8"/>
      <c r="E77" s="8"/>
      <c r="F77" s="9">
        <f>SUM(F78)</f>
        <v>90000</v>
      </c>
      <c r="G77" s="13">
        <f>SUM(G78)</f>
        <v>5000</v>
      </c>
      <c r="H77" s="9">
        <f>SUM(H78)</f>
        <v>8000</v>
      </c>
      <c r="I77" s="8"/>
      <c r="J77" s="8"/>
      <c r="K77" s="6"/>
      <c r="L77" s="6"/>
    </row>
    <row r="78" spans="1:12" ht="87.75" customHeight="1">
      <c r="A78" s="10">
        <v>26</v>
      </c>
      <c r="B78" s="11" t="s">
        <v>235</v>
      </c>
      <c r="C78" s="12" t="s">
        <v>236</v>
      </c>
      <c r="D78" s="10" t="s">
        <v>80</v>
      </c>
      <c r="E78" s="10" t="s">
        <v>27</v>
      </c>
      <c r="F78" s="13">
        <v>90000</v>
      </c>
      <c r="G78" s="13">
        <v>5000</v>
      </c>
      <c r="H78" s="13">
        <v>8000</v>
      </c>
      <c r="I78" s="12" t="s">
        <v>81</v>
      </c>
      <c r="J78" s="12"/>
      <c r="K78" s="10" t="s">
        <v>237</v>
      </c>
      <c r="L78" s="10" t="s">
        <v>210</v>
      </c>
    </row>
    <row r="79" spans="1:12" s="1" customFormat="1" ht="39.75" customHeight="1">
      <c r="A79" s="6" t="s">
        <v>143</v>
      </c>
      <c r="B79" s="8" t="s">
        <v>238</v>
      </c>
      <c r="C79" s="8"/>
      <c r="D79" s="8"/>
      <c r="E79" s="8"/>
      <c r="F79" s="9">
        <f>SUM(F80)</f>
        <v>160000</v>
      </c>
      <c r="G79" s="13">
        <f>SUM(G80)</f>
        <v>44253</v>
      </c>
      <c r="H79" s="9">
        <f>SUM(H80)</f>
        <v>45700</v>
      </c>
      <c r="I79" s="8"/>
      <c r="J79" s="8"/>
      <c r="K79" s="6"/>
      <c r="L79" s="6"/>
    </row>
    <row r="80" spans="1:12" s="1" customFormat="1" ht="39.75" customHeight="1">
      <c r="A80" s="6" t="s">
        <v>21</v>
      </c>
      <c r="B80" s="8" t="s">
        <v>239</v>
      </c>
      <c r="C80" s="8"/>
      <c r="D80" s="8"/>
      <c r="E80" s="8"/>
      <c r="F80" s="9">
        <f>SUM(F81,F83)</f>
        <v>160000</v>
      </c>
      <c r="G80" s="13">
        <f>SUM(G81,G83)</f>
        <v>44253</v>
      </c>
      <c r="H80" s="9">
        <f>SUM(H81,H83)</f>
        <v>45700</v>
      </c>
      <c r="I80" s="8"/>
      <c r="J80" s="8"/>
      <c r="K80" s="6"/>
      <c r="L80" s="6"/>
    </row>
    <row r="81" spans="1:12" s="1" customFormat="1" ht="39.75" customHeight="1">
      <c r="A81" s="6"/>
      <c r="B81" s="8" t="s">
        <v>109</v>
      </c>
      <c r="C81" s="8"/>
      <c r="D81" s="8"/>
      <c r="E81" s="8"/>
      <c r="F81" s="9">
        <f>SUM(F82)</f>
        <v>60000</v>
      </c>
      <c r="G81" s="13">
        <f>SUM(G82)</f>
        <v>34253</v>
      </c>
      <c r="H81" s="9">
        <f>SUM(H82)</f>
        <v>25700</v>
      </c>
      <c r="I81" s="8"/>
      <c r="J81" s="8"/>
      <c r="K81" s="6"/>
      <c r="L81" s="6"/>
    </row>
    <row r="82" spans="1:12" ht="72.75" customHeight="1">
      <c r="A82" s="10">
        <v>27</v>
      </c>
      <c r="B82" s="11" t="s">
        <v>240</v>
      </c>
      <c r="C82" s="12" t="s">
        <v>241</v>
      </c>
      <c r="D82" s="10" t="s">
        <v>155</v>
      </c>
      <c r="E82" s="10" t="s">
        <v>113</v>
      </c>
      <c r="F82" s="13">
        <v>60000</v>
      </c>
      <c r="G82" s="13">
        <v>34253</v>
      </c>
      <c r="H82" s="13">
        <v>25700</v>
      </c>
      <c r="I82" s="12" t="s">
        <v>81</v>
      </c>
      <c r="J82" s="12"/>
      <c r="K82" s="10" t="s">
        <v>242</v>
      </c>
      <c r="L82" s="10" t="s">
        <v>243</v>
      </c>
    </row>
    <row r="83" spans="1:12" s="1" customFormat="1" ht="39.75" customHeight="1">
      <c r="A83" s="6"/>
      <c r="B83" s="8" t="s">
        <v>57</v>
      </c>
      <c r="C83" s="8"/>
      <c r="D83" s="8"/>
      <c r="E83" s="8"/>
      <c r="F83" s="9">
        <f>SUM(F84)</f>
        <v>100000</v>
      </c>
      <c r="G83" s="13">
        <f>SUM(G84)</f>
        <v>10000</v>
      </c>
      <c r="H83" s="9">
        <f>SUM(H84)</f>
        <v>20000</v>
      </c>
      <c r="I83" s="8"/>
      <c r="J83" s="8"/>
      <c r="K83" s="6"/>
      <c r="L83" s="6"/>
    </row>
    <row r="84" spans="1:12" ht="84.75" customHeight="1">
      <c r="A84" s="10">
        <v>28</v>
      </c>
      <c r="B84" s="11" t="s">
        <v>244</v>
      </c>
      <c r="C84" s="12" t="s">
        <v>245</v>
      </c>
      <c r="D84" s="10" t="s">
        <v>80</v>
      </c>
      <c r="E84" s="10" t="s">
        <v>27</v>
      </c>
      <c r="F84" s="13">
        <v>100000</v>
      </c>
      <c r="G84" s="13">
        <v>10000</v>
      </c>
      <c r="H84" s="13">
        <v>20000</v>
      </c>
      <c r="I84" s="12" t="s">
        <v>81</v>
      </c>
      <c r="J84" s="12"/>
      <c r="K84" s="10" t="s">
        <v>246</v>
      </c>
      <c r="L84" s="10" t="s">
        <v>210</v>
      </c>
    </row>
    <row r="85" spans="1:12" s="1" customFormat="1" ht="39.75" customHeight="1">
      <c r="A85" s="6" t="s">
        <v>150</v>
      </c>
      <c r="B85" s="8" t="s">
        <v>247</v>
      </c>
      <c r="C85" s="8"/>
      <c r="D85" s="8"/>
      <c r="E85" s="8"/>
      <c r="F85" s="9">
        <f>SUM(F86,F93,F96,F103,F107)</f>
        <v>6449774</v>
      </c>
      <c r="G85" s="13">
        <f>SUM(G86,G93,G96,G103,G107)</f>
        <v>506295</v>
      </c>
      <c r="H85" s="9">
        <f>SUM(H86,H93,H96,H103,H107)</f>
        <v>714000</v>
      </c>
      <c r="I85" s="8"/>
      <c r="J85" s="8"/>
      <c r="K85" s="6"/>
      <c r="L85" s="6"/>
    </row>
    <row r="86" spans="1:12" s="1" customFormat="1" ht="39.75" customHeight="1">
      <c r="A86" s="6" t="s">
        <v>21</v>
      </c>
      <c r="B86" s="8" t="s">
        <v>248</v>
      </c>
      <c r="C86" s="8"/>
      <c r="D86" s="8"/>
      <c r="E86" s="8"/>
      <c r="F86" s="9">
        <f>SUM(F87,F91)</f>
        <v>467337</v>
      </c>
      <c r="G86" s="13">
        <f>SUM(G87,G91)</f>
        <v>49000</v>
      </c>
      <c r="H86" s="9">
        <f>SUM(H87,H91)</f>
        <v>85000</v>
      </c>
      <c r="I86" s="8"/>
      <c r="J86" s="8"/>
      <c r="K86" s="6"/>
      <c r="L86" s="6"/>
    </row>
    <row r="87" spans="1:12" s="1" customFormat="1" ht="39.75" customHeight="1">
      <c r="A87" s="6"/>
      <c r="B87" s="8" t="s">
        <v>205</v>
      </c>
      <c r="C87" s="8"/>
      <c r="D87" s="8"/>
      <c r="E87" s="8"/>
      <c r="F87" s="9">
        <f>SUM(F88:F90)</f>
        <v>357337</v>
      </c>
      <c r="G87" s="13">
        <f>SUM(G88:G90)</f>
        <v>49000</v>
      </c>
      <c r="H87" s="9">
        <f>SUM(H88:H90)</f>
        <v>65000</v>
      </c>
      <c r="I87" s="8"/>
      <c r="J87" s="8"/>
      <c r="K87" s="6"/>
      <c r="L87" s="6"/>
    </row>
    <row r="88" spans="1:12" ht="108" customHeight="1">
      <c r="A88" s="10">
        <v>29</v>
      </c>
      <c r="B88" s="11" t="s">
        <v>249</v>
      </c>
      <c r="C88" s="12" t="s">
        <v>250</v>
      </c>
      <c r="D88" s="10" t="s">
        <v>80</v>
      </c>
      <c r="E88" s="10" t="s">
        <v>27</v>
      </c>
      <c r="F88" s="13">
        <v>100000</v>
      </c>
      <c r="G88" s="13">
        <v>20000</v>
      </c>
      <c r="H88" s="13">
        <v>10000</v>
      </c>
      <c r="I88" s="12" t="s">
        <v>81</v>
      </c>
      <c r="J88" s="12"/>
      <c r="K88" s="10" t="s">
        <v>251</v>
      </c>
      <c r="L88" s="10" t="s">
        <v>142</v>
      </c>
    </row>
    <row r="89" spans="1:12" ht="97.5" customHeight="1">
      <c r="A89" s="10">
        <v>30</v>
      </c>
      <c r="B89" s="11" t="s">
        <v>252</v>
      </c>
      <c r="C89" s="12" t="s">
        <v>253</v>
      </c>
      <c r="D89" s="10" t="s">
        <v>69</v>
      </c>
      <c r="E89" s="10" t="s">
        <v>27</v>
      </c>
      <c r="F89" s="13">
        <v>100000</v>
      </c>
      <c r="G89" s="13">
        <v>20000</v>
      </c>
      <c r="H89" s="13">
        <v>25000</v>
      </c>
      <c r="I89" s="12" t="s">
        <v>81</v>
      </c>
      <c r="J89" s="12"/>
      <c r="K89" s="10" t="s">
        <v>254</v>
      </c>
      <c r="L89" s="10" t="s">
        <v>174</v>
      </c>
    </row>
    <row r="90" spans="1:12" ht="87" customHeight="1">
      <c r="A90" s="10">
        <v>31</v>
      </c>
      <c r="B90" s="11" t="s">
        <v>255</v>
      </c>
      <c r="C90" s="12" t="s">
        <v>256</v>
      </c>
      <c r="D90" s="10" t="s">
        <v>136</v>
      </c>
      <c r="E90" s="10" t="s">
        <v>27</v>
      </c>
      <c r="F90" s="13">
        <v>157337</v>
      </c>
      <c r="G90" s="13">
        <v>9000</v>
      </c>
      <c r="H90" s="13">
        <v>30000</v>
      </c>
      <c r="I90" s="12" t="s">
        <v>81</v>
      </c>
      <c r="J90" s="12"/>
      <c r="K90" s="10" t="s">
        <v>257</v>
      </c>
      <c r="L90" s="10" t="s">
        <v>174</v>
      </c>
    </row>
    <row r="91" spans="1:12" s="1" customFormat="1" ht="39.75" customHeight="1">
      <c r="A91" s="6"/>
      <c r="B91" s="8" t="s">
        <v>47</v>
      </c>
      <c r="C91" s="8"/>
      <c r="D91" s="8"/>
      <c r="E91" s="8"/>
      <c r="F91" s="9">
        <f>SUM(F92)</f>
        <v>110000</v>
      </c>
      <c r="G91" s="13">
        <f>SUM(G92)</f>
        <v>0</v>
      </c>
      <c r="H91" s="9">
        <f>SUM(H92)</f>
        <v>20000</v>
      </c>
      <c r="I91" s="8"/>
      <c r="J91" s="8"/>
      <c r="K91" s="6"/>
      <c r="L91" s="6"/>
    </row>
    <row r="92" spans="1:12" ht="124.5" customHeight="1">
      <c r="A92" s="10">
        <v>32</v>
      </c>
      <c r="B92" s="11" t="s">
        <v>258</v>
      </c>
      <c r="C92" s="12" t="s">
        <v>259</v>
      </c>
      <c r="D92" s="10" t="s">
        <v>260</v>
      </c>
      <c r="E92" s="10" t="s">
        <v>51</v>
      </c>
      <c r="F92" s="13">
        <v>110000</v>
      </c>
      <c r="G92" s="13">
        <v>0</v>
      </c>
      <c r="H92" s="13">
        <v>20000</v>
      </c>
      <c r="I92" s="12" t="s">
        <v>81</v>
      </c>
      <c r="J92" s="12"/>
      <c r="K92" s="10" t="s">
        <v>261</v>
      </c>
      <c r="L92" s="10" t="s">
        <v>210</v>
      </c>
    </row>
    <row r="93" spans="1:12" s="1" customFormat="1" ht="39.75" customHeight="1">
      <c r="A93" s="6" t="s">
        <v>121</v>
      </c>
      <c r="B93" s="8" t="s">
        <v>262</v>
      </c>
      <c r="C93" s="8"/>
      <c r="D93" s="8"/>
      <c r="E93" s="8"/>
      <c r="F93" s="9">
        <f>SUM(F94)</f>
        <v>105000</v>
      </c>
      <c r="G93" s="13">
        <f>SUM(G94)</f>
        <v>27589</v>
      </c>
      <c r="H93" s="9">
        <f>SUM(H94)</f>
        <v>10000</v>
      </c>
      <c r="I93" s="8"/>
      <c r="J93" s="8"/>
      <c r="K93" s="6"/>
      <c r="L93" s="6"/>
    </row>
    <row r="94" spans="1:12" s="1" customFormat="1" ht="39.75" customHeight="1">
      <c r="A94" s="6"/>
      <c r="B94" s="8" t="s">
        <v>57</v>
      </c>
      <c r="C94" s="8"/>
      <c r="D94" s="8"/>
      <c r="E94" s="8"/>
      <c r="F94" s="9">
        <f>SUM(F95)</f>
        <v>105000</v>
      </c>
      <c r="G94" s="13">
        <f>SUM(G95)</f>
        <v>27589</v>
      </c>
      <c r="H94" s="9">
        <f>SUM(H95)</f>
        <v>10000</v>
      </c>
      <c r="I94" s="8"/>
      <c r="J94" s="8"/>
      <c r="K94" s="6"/>
      <c r="L94" s="6"/>
    </row>
    <row r="95" spans="1:12" ht="79.5" customHeight="1">
      <c r="A95" s="10">
        <v>33</v>
      </c>
      <c r="B95" s="11" t="s">
        <v>263</v>
      </c>
      <c r="C95" s="12" t="s">
        <v>264</v>
      </c>
      <c r="D95" s="10" t="s">
        <v>136</v>
      </c>
      <c r="E95" s="10" t="s">
        <v>27</v>
      </c>
      <c r="F95" s="13">
        <v>105000</v>
      </c>
      <c r="G95" s="13">
        <v>27589</v>
      </c>
      <c r="H95" s="13">
        <v>10000</v>
      </c>
      <c r="I95" s="12" t="s">
        <v>81</v>
      </c>
      <c r="J95" s="12"/>
      <c r="K95" s="10" t="s">
        <v>265</v>
      </c>
      <c r="L95" s="10" t="s">
        <v>181</v>
      </c>
    </row>
    <row r="96" spans="1:12" s="1" customFormat="1" ht="39.75" customHeight="1">
      <c r="A96" s="6" t="s">
        <v>175</v>
      </c>
      <c r="B96" s="8" t="s">
        <v>266</v>
      </c>
      <c r="C96" s="8"/>
      <c r="D96" s="8"/>
      <c r="E96" s="8"/>
      <c r="F96" s="9">
        <f>SUM(F97,F100)</f>
        <v>4178349</v>
      </c>
      <c r="G96" s="13">
        <f>SUM(G97,G100)</f>
        <v>59000</v>
      </c>
      <c r="H96" s="9">
        <f>SUM(H97,H100)</f>
        <v>442000</v>
      </c>
      <c r="I96" s="8"/>
      <c r="J96" s="8"/>
      <c r="K96" s="6"/>
      <c r="L96" s="6"/>
    </row>
    <row r="97" spans="1:12" s="1" customFormat="1" ht="39.75" customHeight="1">
      <c r="A97" s="6"/>
      <c r="B97" s="8" t="s">
        <v>190</v>
      </c>
      <c r="C97" s="8"/>
      <c r="D97" s="8"/>
      <c r="E97" s="8"/>
      <c r="F97" s="9">
        <f>SUM(F98:F99)</f>
        <v>1350000</v>
      </c>
      <c r="G97" s="13">
        <f>SUM(G98:G99)</f>
        <v>59000</v>
      </c>
      <c r="H97" s="9">
        <f>SUM(H98:H99)</f>
        <v>122000</v>
      </c>
      <c r="I97" s="8"/>
      <c r="J97" s="8"/>
      <c r="K97" s="6"/>
      <c r="L97" s="6"/>
    </row>
    <row r="98" spans="1:12" ht="109.5" customHeight="1">
      <c r="A98" s="10">
        <v>34</v>
      </c>
      <c r="B98" s="11" t="s">
        <v>267</v>
      </c>
      <c r="C98" s="12" t="s">
        <v>268</v>
      </c>
      <c r="D98" s="10" t="s">
        <v>269</v>
      </c>
      <c r="E98" s="10" t="s">
        <v>27</v>
      </c>
      <c r="F98" s="13">
        <v>650000</v>
      </c>
      <c r="G98" s="13">
        <v>19000</v>
      </c>
      <c r="H98" s="13">
        <v>32000</v>
      </c>
      <c r="I98" s="12" t="s">
        <v>81</v>
      </c>
      <c r="J98" s="12"/>
      <c r="K98" s="10" t="s">
        <v>270</v>
      </c>
      <c r="L98" s="10" t="s">
        <v>271</v>
      </c>
    </row>
    <row r="99" spans="1:12" ht="99.75" customHeight="1">
      <c r="A99" s="10">
        <v>35</v>
      </c>
      <c r="B99" s="11" t="s">
        <v>272</v>
      </c>
      <c r="C99" s="12" t="s">
        <v>273</v>
      </c>
      <c r="D99" s="10" t="s">
        <v>274</v>
      </c>
      <c r="E99" s="10" t="s">
        <v>27</v>
      </c>
      <c r="F99" s="13">
        <v>700000</v>
      </c>
      <c r="G99" s="13">
        <v>40000</v>
      </c>
      <c r="H99" s="13">
        <v>90000</v>
      </c>
      <c r="I99" s="12" t="s">
        <v>81</v>
      </c>
      <c r="J99" s="12"/>
      <c r="K99" s="10" t="s">
        <v>275</v>
      </c>
      <c r="L99" s="10" t="s">
        <v>271</v>
      </c>
    </row>
    <row r="100" spans="1:12" s="1" customFormat="1" ht="39.75" customHeight="1">
      <c r="A100" s="6"/>
      <c r="B100" s="8" t="s">
        <v>276</v>
      </c>
      <c r="C100" s="8"/>
      <c r="D100" s="8"/>
      <c r="E100" s="8"/>
      <c r="F100" s="9">
        <f>SUM(F101:F102)</f>
        <v>2828349</v>
      </c>
      <c r="G100" s="13">
        <f>SUM(G101:G102)</f>
        <v>0</v>
      </c>
      <c r="H100" s="9">
        <f>SUM(H101:H102)</f>
        <v>320000</v>
      </c>
      <c r="I100" s="8"/>
      <c r="J100" s="8"/>
      <c r="K100" s="6"/>
      <c r="L100" s="6"/>
    </row>
    <row r="101" spans="1:12" ht="93.75" customHeight="1">
      <c r="A101" s="10">
        <v>36</v>
      </c>
      <c r="B101" s="11" t="s">
        <v>277</v>
      </c>
      <c r="C101" s="12" t="s">
        <v>278</v>
      </c>
      <c r="D101" s="10" t="s">
        <v>279</v>
      </c>
      <c r="E101" s="10" t="s">
        <v>51</v>
      </c>
      <c r="F101" s="13">
        <v>2700000</v>
      </c>
      <c r="G101" s="13">
        <v>0</v>
      </c>
      <c r="H101" s="13">
        <v>300000</v>
      </c>
      <c r="I101" s="12" t="s">
        <v>81</v>
      </c>
      <c r="J101" s="12"/>
      <c r="K101" s="10" t="s">
        <v>280</v>
      </c>
      <c r="L101" s="10" t="s">
        <v>174</v>
      </c>
    </row>
    <row r="102" spans="1:12" ht="105.75" customHeight="1">
      <c r="A102" s="10">
        <v>37</v>
      </c>
      <c r="B102" s="11" t="s">
        <v>281</v>
      </c>
      <c r="C102" s="12" t="s">
        <v>282</v>
      </c>
      <c r="D102" s="10" t="s">
        <v>260</v>
      </c>
      <c r="E102" s="10" t="s">
        <v>51</v>
      </c>
      <c r="F102" s="13">
        <v>128349</v>
      </c>
      <c r="G102" s="13">
        <v>0</v>
      </c>
      <c r="H102" s="13">
        <v>20000</v>
      </c>
      <c r="I102" s="12" t="s">
        <v>81</v>
      </c>
      <c r="J102" s="12"/>
      <c r="K102" s="10" t="s">
        <v>283</v>
      </c>
      <c r="L102" s="10" t="s">
        <v>174</v>
      </c>
    </row>
    <row r="103" spans="1:12" s="1" customFormat="1" ht="39.75" customHeight="1">
      <c r="A103" s="14" t="s">
        <v>284</v>
      </c>
      <c r="B103" s="8" t="s">
        <v>285</v>
      </c>
      <c r="C103" s="8"/>
      <c r="D103" s="8"/>
      <c r="E103" s="8"/>
      <c r="F103" s="9">
        <f>SUM(F104)</f>
        <v>191200</v>
      </c>
      <c r="G103" s="13">
        <f>SUM(G104)</f>
        <v>60000</v>
      </c>
      <c r="H103" s="9">
        <f>SUM(H104)</f>
        <v>40000</v>
      </c>
      <c r="I103" s="8"/>
      <c r="J103" s="8"/>
      <c r="K103" s="6"/>
      <c r="L103" s="6"/>
    </row>
    <row r="104" spans="1:12" s="1" customFormat="1" ht="39.75" customHeight="1">
      <c r="A104" s="6"/>
      <c r="B104" s="8" t="s">
        <v>190</v>
      </c>
      <c r="C104" s="8"/>
      <c r="D104" s="8"/>
      <c r="E104" s="8"/>
      <c r="F104" s="9">
        <f>SUM(F105:F106)</f>
        <v>191200</v>
      </c>
      <c r="G104" s="13">
        <f>SUM(G105:G106)</f>
        <v>60000</v>
      </c>
      <c r="H104" s="9">
        <f>SUM(H105:H106)</f>
        <v>40000</v>
      </c>
      <c r="I104" s="8"/>
      <c r="J104" s="8"/>
      <c r="K104" s="6"/>
      <c r="L104" s="6"/>
    </row>
    <row r="105" spans="1:12" ht="64.5" customHeight="1">
      <c r="A105" s="10">
        <v>38</v>
      </c>
      <c r="B105" s="11" t="s">
        <v>286</v>
      </c>
      <c r="C105" s="12" t="s">
        <v>287</v>
      </c>
      <c r="D105" s="10" t="s">
        <v>80</v>
      </c>
      <c r="E105" s="10" t="s">
        <v>27</v>
      </c>
      <c r="F105" s="13">
        <v>101200</v>
      </c>
      <c r="G105" s="13">
        <v>40000</v>
      </c>
      <c r="H105" s="13">
        <v>20000</v>
      </c>
      <c r="I105" s="12" t="s">
        <v>81</v>
      </c>
      <c r="J105" s="12"/>
      <c r="K105" s="10" t="s">
        <v>288</v>
      </c>
      <c r="L105" s="10" t="s">
        <v>188</v>
      </c>
    </row>
    <row r="106" spans="1:12" ht="111" customHeight="1">
      <c r="A106" s="10">
        <v>39</v>
      </c>
      <c r="B106" s="11" t="s">
        <v>289</v>
      </c>
      <c r="C106" s="12" t="s">
        <v>290</v>
      </c>
      <c r="D106" s="10" t="s">
        <v>80</v>
      </c>
      <c r="E106" s="10" t="s">
        <v>27</v>
      </c>
      <c r="F106" s="13">
        <v>90000</v>
      </c>
      <c r="G106" s="13">
        <v>20000</v>
      </c>
      <c r="H106" s="13">
        <v>20000</v>
      </c>
      <c r="I106" s="12" t="s">
        <v>81</v>
      </c>
      <c r="J106" s="12"/>
      <c r="K106" s="10" t="s">
        <v>291</v>
      </c>
      <c r="L106" s="10" t="s">
        <v>188</v>
      </c>
    </row>
    <row r="107" spans="1:12" s="1" customFormat="1" ht="39.75" customHeight="1">
      <c r="A107" s="6" t="s">
        <v>292</v>
      </c>
      <c r="B107" s="8" t="s">
        <v>293</v>
      </c>
      <c r="C107" s="8"/>
      <c r="D107" s="8"/>
      <c r="E107" s="8"/>
      <c r="F107" s="9">
        <f>SUM(F108)</f>
        <v>1507888</v>
      </c>
      <c r="G107" s="13">
        <f>SUM(G108)</f>
        <v>310706</v>
      </c>
      <c r="H107" s="9">
        <f>SUM(H108)</f>
        <v>137000</v>
      </c>
      <c r="I107" s="8"/>
      <c r="J107" s="8"/>
      <c r="K107" s="6"/>
      <c r="L107" s="6"/>
    </row>
    <row r="108" spans="1:12" s="1" customFormat="1" ht="39.75" customHeight="1">
      <c r="A108" s="6"/>
      <c r="B108" s="8" t="s">
        <v>294</v>
      </c>
      <c r="C108" s="8"/>
      <c r="D108" s="8"/>
      <c r="E108" s="8"/>
      <c r="F108" s="9">
        <f>SUM(F109:F114)</f>
        <v>1507888</v>
      </c>
      <c r="G108" s="13">
        <f>SUM(G109:G114)</f>
        <v>310706</v>
      </c>
      <c r="H108" s="9">
        <f>SUM(H109:H114)</f>
        <v>137000</v>
      </c>
      <c r="I108" s="8"/>
      <c r="J108" s="8"/>
      <c r="K108" s="6"/>
      <c r="L108" s="6"/>
    </row>
    <row r="109" spans="1:12" ht="99" customHeight="1">
      <c r="A109" s="10">
        <v>40</v>
      </c>
      <c r="B109" s="11" t="s">
        <v>295</v>
      </c>
      <c r="C109" s="12" t="s">
        <v>296</v>
      </c>
      <c r="D109" s="10" t="s">
        <v>80</v>
      </c>
      <c r="E109" s="10" t="s">
        <v>27</v>
      </c>
      <c r="F109" s="13">
        <v>120000</v>
      </c>
      <c r="G109" s="13">
        <v>20000</v>
      </c>
      <c r="H109" s="13">
        <v>20000</v>
      </c>
      <c r="I109" s="12" t="s">
        <v>81</v>
      </c>
      <c r="J109" s="12"/>
      <c r="K109" s="10" t="s">
        <v>297</v>
      </c>
      <c r="L109" s="10" t="s">
        <v>174</v>
      </c>
    </row>
    <row r="110" spans="1:12" ht="130.5" customHeight="1">
      <c r="A110" s="10">
        <v>41</v>
      </c>
      <c r="B110" s="11" t="s">
        <v>298</v>
      </c>
      <c r="C110" s="12" t="s">
        <v>299</v>
      </c>
      <c r="D110" s="10" t="s">
        <v>136</v>
      </c>
      <c r="E110" s="10" t="s">
        <v>27</v>
      </c>
      <c r="F110" s="13">
        <v>150000</v>
      </c>
      <c r="G110" s="13">
        <v>10000</v>
      </c>
      <c r="H110" s="13">
        <v>20000</v>
      </c>
      <c r="I110" s="12" t="s">
        <v>81</v>
      </c>
      <c r="J110" s="12"/>
      <c r="K110" s="10" t="s">
        <v>300</v>
      </c>
      <c r="L110" s="10" t="s">
        <v>174</v>
      </c>
    </row>
    <row r="111" spans="1:12" ht="120" customHeight="1">
      <c r="A111" s="10">
        <v>42</v>
      </c>
      <c r="B111" s="11" t="s">
        <v>301</v>
      </c>
      <c r="C111" s="12" t="s">
        <v>302</v>
      </c>
      <c r="D111" s="10" t="s">
        <v>69</v>
      </c>
      <c r="E111" s="10" t="s">
        <v>27</v>
      </c>
      <c r="F111" s="13">
        <v>238000</v>
      </c>
      <c r="G111" s="13">
        <v>30000</v>
      </c>
      <c r="H111" s="13">
        <v>22000</v>
      </c>
      <c r="I111" s="12" t="s">
        <v>81</v>
      </c>
      <c r="J111" s="12"/>
      <c r="K111" s="10" t="s">
        <v>303</v>
      </c>
      <c r="L111" s="10" t="s">
        <v>174</v>
      </c>
    </row>
    <row r="112" spans="1:12" ht="85.5" customHeight="1">
      <c r="A112" s="10">
        <v>43</v>
      </c>
      <c r="B112" s="11" t="s">
        <v>304</v>
      </c>
      <c r="C112" s="12" t="s">
        <v>305</v>
      </c>
      <c r="D112" s="10" t="s">
        <v>69</v>
      </c>
      <c r="E112" s="10" t="s">
        <v>27</v>
      </c>
      <c r="F112" s="13">
        <v>271388</v>
      </c>
      <c r="G112" s="13">
        <v>70706</v>
      </c>
      <c r="H112" s="13">
        <v>40000</v>
      </c>
      <c r="I112" s="12" t="s">
        <v>81</v>
      </c>
      <c r="J112" s="12"/>
      <c r="K112" s="10" t="s">
        <v>306</v>
      </c>
      <c r="L112" s="10" t="s">
        <v>174</v>
      </c>
    </row>
    <row r="113" spans="1:12" ht="105.75" customHeight="1">
      <c r="A113" s="10">
        <v>44</v>
      </c>
      <c r="B113" s="11" t="s">
        <v>307</v>
      </c>
      <c r="C113" s="12" t="s">
        <v>308</v>
      </c>
      <c r="D113" s="10" t="s">
        <v>309</v>
      </c>
      <c r="E113" s="10" t="s">
        <v>27</v>
      </c>
      <c r="F113" s="13">
        <v>425000</v>
      </c>
      <c r="G113" s="13">
        <v>10000</v>
      </c>
      <c r="H113" s="13">
        <v>5000</v>
      </c>
      <c r="I113" s="12" t="s">
        <v>81</v>
      </c>
      <c r="J113" s="12"/>
      <c r="K113" s="10" t="s">
        <v>310</v>
      </c>
      <c r="L113" s="10" t="s">
        <v>174</v>
      </c>
    </row>
    <row r="114" spans="1:12" ht="96.75" customHeight="1">
      <c r="A114" s="10">
        <v>45</v>
      </c>
      <c r="B114" s="11" t="s">
        <v>311</v>
      </c>
      <c r="C114" s="12" t="s">
        <v>312</v>
      </c>
      <c r="D114" s="10" t="s">
        <v>69</v>
      </c>
      <c r="E114" s="10" t="s">
        <v>27</v>
      </c>
      <c r="F114" s="13">
        <v>303500</v>
      </c>
      <c r="G114" s="13">
        <v>170000</v>
      </c>
      <c r="H114" s="13">
        <v>30000</v>
      </c>
      <c r="I114" s="12" t="s">
        <v>81</v>
      </c>
      <c r="J114" s="12"/>
      <c r="K114" s="10" t="s">
        <v>313</v>
      </c>
      <c r="L114" s="10" t="s">
        <v>174</v>
      </c>
    </row>
    <row r="115" spans="1:12" s="1" customFormat="1" ht="39.75" customHeight="1">
      <c r="A115" s="6" t="s">
        <v>182</v>
      </c>
      <c r="B115" s="8" t="s">
        <v>314</v>
      </c>
      <c r="C115" s="8"/>
      <c r="D115" s="8"/>
      <c r="E115" s="8"/>
      <c r="F115" s="9">
        <f>SUM(F116)</f>
        <v>100000</v>
      </c>
      <c r="G115" s="13">
        <f>SUM(G116)</f>
        <v>20000</v>
      </c>
      <c r="H115" s="9">
        <f>SUM(H116)</f>
        <v>20000</v>
      </c>
      <c r="I115" s="8"/>
      <c r="J115" s="8"/>
      <c r="K115" s="6"/>
      <c r="L115" s="6"/>
    </row>
    <row r="116" spans="1:12" s="1" customFormat="1" ht="39.75" customHeight="1">
      <c r="A116" s="6" t="s">
        <v>21</v>
      </c>
      <c r="B116" s="8" t="s">
        <v>315</v>
      </c>
      <c r="C116" s="8"/>
      <c r="D116" s="8"/>
      <c r="E116" s="8"/>
      <c r="F116" s="9">
        <f>SUM(F117)</f>
        <v>100000</v>
      </c>
      <c r="G116" s="13">
        <f>SUM(G117)</f>
        <v>20000</v>
      </c>
      <c r="H116" s="9">
        <f>SUM(H117)</f>
        <v>20000</v>
      </c>
      <c r="I116" s="8"/>
      <c r="J116" s="8"/>
      <c r="K116" s="6"/>
      <c r="L116" s="6"/>
    </row>
    <row r="117" spans="1:12" s="1" customFormat="1" ht="39.75" customHeight="1">
      <c r="A117" s="6"/>
      <c r="B117" s="8" t="s">
        <v>57</v>
      </c>
      <c r="C117" s="8"/>
      <c r="D117" s="8"/>
      <c r="E117" s="8"/>
      <c r="F117" s="9">
        <f>SUM(F118)</f>
        <v>100000</v>
      </c>
      <c r="G117" s="13">
        <f>SUM(G118)</f>
        <v>20000</v>
      </c>
      <c r="H117" s="9">
        <f>SUM(H118)</f>
        <v>20000</v>
      </c>
      <c r="I117" s="8"/>
      <c r="J117" s="8"/>
      <c r="K117" s="6"/>
      <c r="L117" s="6"/>
    </row>
    <row r="118" spans="1:12" ht="93" customHeight="1">
      <c r="A118" s="10">
        <v>46</v>
      </c>
      <c r="B118" s="11" t="s">
        <v>316</v>
      </c>
      <c r="C118" s="12" t="s">
        <v>317</v>
      </c>
      <c r="D118" s="10" t="s">
        <v>69</v>
      </c>
      <c r="E118" s="10" t="s">
        <v>27</v>
      </c>
      <c r="F118" s="13">
        <v>100000</v>
      </c>
      <c r="G118" s="13">
        <v>20000</v>
      </c>
      <c r="H118" s="13">
        <v>20000</v>
      </c>
      <c r="I118" s="12" t="s">
        <v>81</v>
      </c>
      <c r="J118" s="12"/>
      <c r="K118" s="10" t="s">
        <v>318</v>
      </c>
      <c r="L118" s="10" t="s">
        <v>319</v>
      </c>
    </row>
    <row r="119" spans="1:12" s="1" customFormat="1" ht="39.75" customHeight="1">
      <c r="A119" s="6" t="s">
        <v>320</v>
      </c>
      <c r="B119" s="8" t="s">
        <v>321</v>
      </c>
      <c r="C119" s="8"/>
      <c r="D119" s="8"/>
      <c r="E119" s="8"/>
      <c r="F119" s="9">
        <f>SUM(F120,F126,F132)</f>
        <v>965035</v>
      </c>
      <c r="G119" s="9">
        <f>SUM(G120,G126,G132)</f>
        <v>308209</v>
      </c>
      <c r="H119" s="9">
        <f>SUM(H120,H126,H132)</f>
        <v>166000</v>
      </c>
      <c r="I119" s="8"/>
      <c r="J119" s="8"/>
      <c r="K119" s="6"/>
      <c r="L119" s="6"/>
    </row>
    <row r="120" spans="1:12" s="1" customFormat="1" ht="39.75" customHeight="1">
      <c r="A120" s="6" t="s">
        <v>19</v>
      </c>
      <c r="B120" s="8" t="s">
        <v>322</v>
      </c>
      <c r="C120" s="8"/>
      <c r="D120" s="8"/>
      <c r="E120" s="8"/>
      <c r="F120" s="9">
        <f>SUM(F121)</f>
        <v>113800</v>
      </c>
      <c r="G120" s="13">
        <f>SUM(G121)</f>
        <v>71000</v>
      </c>
      <c r="H120" s="9">
        <f>SUM(H121)</f>
        <v>34000</v>
      </c>
      <c r="I120" s="8"/>
      <c r="J120" s="8"/>
      <c r="K120" s="6"/>
      <c r="L120" s="6"/>
    </row>
    <row r="121" spans="1:12" s="1" customFormat="1" ht="39.75" customHeight="1">
      <c r="A121" s="6" t="s">
        <v>21</v>
      </c>
      <c r="B121" s="8" t="s">
        <v>323</v>
      </c>
      <c r="C121" s="8"/>
      <c r="D121" s="8"/>
      <c r="E121" s="8"/>
      <c r="F121" s="9">
        <f>SUM(F122)</f>
        <v>113800</v>
      </c>
      <c r="G121" s="13">
        <f>SUM(G122)</f>
        <v>71000</v>
      </c>
      <c r="H121" s="9">
        <f>SUM(H122)</f>
        <v>34000</v>
      </c>
      <c r="I121" s="8"/>
      <c r="J121" s="8"/>
      <c r="K121" s="6"/>
      <c r="L121" s="6"/>
    </row>
    <row r="122" spans="1:12" s="1" customFormat="1" ht="39.75" customHeight="1">
      <c r="A122" s="6"/>
      <c r="B122" s="8" t="s">
        <v>324</v>
      </c>
      <c r="C122" s="8"/>
      <c r="D122" s="8"/>
      <c r="E122" s="8"/>
      <c r="F122" s="9">
        <f>SUM(F123:F125)</f>
        <v>113800</v>
      </c>
      <c r="G122" s="13">
        <f>SUM(G123:G125)</f>
        <v>71000</v>
      </c>
      <c r="H122" s="9">
        <f>SUM(H123:H125)</f>
        <v>34000</v>
      </c>
      <c r="I122" s="8"/>
      <c r="J122" s="8"/>
      <c r="K122" s="6"/>
      <c r="L122" s="6"/>
    </row>
    <row r="123" spans="1:12" ht="81.75" customHeight="1">
      <c r="A123" s="10">
        <v>47</v>
      </c>
      <c r="B123" s="11" t="s">
        <v>325</v>
      </c>
      <c r="C123" s="12" t="s">
        <v>326</v>
      </c>
      <c r="D123" s="10" t="s">
        <v>327</v>
      </c>
      <c r="E123" s="10" t="s">
        <v>113</v>
      </c>
      <c r="F123" s="13">
        <v>35000</v>
      </c>
      <c r="G123" s="13">
        <v>23000</v>
      </c>
      <c r="H123" s="13">
        <v>12000</v>
      </c>
      <c r="I123" s="12" t="s">
        <v>81</v>
      </c>
      <c r="J123" s="12"/>
      <c r="K123" s="10" t="s">
        <v>168</v>
      </c>
      <c r="L123" s="10" t="s">
        <v>169</v>
      </c>
    </row>
    <row r="124" spans="1:12" ht="81.75" customHeight="1">
      <c r="A124" s="10">
        <v>48</v>
      </c>
      <c r="B124" s="11" t="s">
        <v>328</v>
      </c>
      <c r="C124" s="12" t="s">
        <v>329</v>
      </c>
      <c r="D124" s="10" t="s">
        <v>327</v>
      </c>
      <c r="E124" s="10" t="s">
        <v>113</v>
      </c>
      <c r="F124" s="13">
        <v>45000</v>
      </c>
      <c r="G124" s="13">
        <v>30000</v>
      </c>
      <c r="H124" s="13">
        <v>15000</v>
      </c>
      <c r="I124" s="12" t="s">
        <v>81</v>
      </c>
      <c r="J124" s="12"/>
      <c r="K124" s="10" t="s">
        <v>330</v>
      </c>
      <c r="L124" s="10" t="s">
        <v>169</v>
      </c>
    </row>
    <row r="125" spans="1:12" ht="82.5" customHeight="1">
      <c r="A125" s="10">
        <v>49</v>
      </c>
      <c r="B125" s="11" t="s">
        <v>331</v>
      </c>
      <c r="C125" s="12" t="s">
        <v>332</v>
      </c>
      <c r="D125" s="10" t="s">
        <v>155</v>
      </c>
      <c r="E125" s="10" t="s">
        <v>113</v>
      </c>
      <c r="F125" s="13">
        <v>33800</v>
      </c>
      <c r="G125" s="13">
        <v>18000</v>
      </c>
      <c r="H125" s="13">
        <v>7000</v>
      </c>
      <c r="I125" s="12" t="s">
        <v>81</v>
      </c>
      <c r="J125" s="12"/>
      <c r="K125" s="10" t="s">
        <v>168</v>
      </c>
      <c r="L125" s="10" t="s">
        <v>169</v>
      </c>
    </row>
    <row r="126" spans="1:12" s="1" customFormat="1" ht="39.75" customHeight="1">
      <c r="A126" s="6" t="s">
        <v>54</v>
      </c>
      <c r="B126" s="8" t="s">
        <v>333</v>
      </c>
      <c r="C126" s="8"/>
      <c r="D126" s="8"/>
      <c r="E126" s="8"/>
      <c r="F126" s="9">
        <f>SUM(F127)</f>
        <v>146235</v>
      </c>
      <c r="G126" s="13">
        <f>SUM(G127)</f>
        <v>69209</v>
      </c>
      <c r="H126" s="9">
        <f>SUM(H127)</f>
        <v>32000</v>
      </c>
      <c r="I126" s="8"/>
      <c r="J126" s="8"/>
      <c r="K126" s="6"/>
      <c r="L126" s="6"/>
    </row>
    <row r="127" spans="1:12" s="1" customFormat="1" ht="39.75" customHeight="1">
      <c r="A127" s="6" t="s">
        <v>21</v>
      </c>
      <c r="B127" s="8" t="s">
        <v>334</v>
      </c>
      <c r="C127" s="8"/>
      <c r="D127" s="8"/>
      <c r="E127" s="8"/>
      <c r="F127" s="9">
        <f>SUM(F128,F130)</f>
        <v>146235</v>
      </c>
      <c r="G127" s="13">
        <f>SUM(G128,G130)</f>
        <v>69209</v>
      </c>
      <c r="H127" s="9">
        <f>SUM(H128,H130)</f>
        <v>32000</v>
      </c>
      <c r="I127" s="8"/>
      <c r="J127" s="8"/>
      <c r="K127" s="6"/>
      <c r="L127" s="6"/>
    </row>
    <row r="128" spans="1:12" s="1" customFormat="1" ht="39.75" customHeight="1">
      <c r="A128" s="6"/>
      <c r="B128" s="8" t="s">
        <v>109</v>
      </c>
      <c r="C128" s="8"/>
      <c r="D128" s="8"/>
      <c r="E128" s="8"/>
      <c r="F128" s="9">
        <f>SUM(F129)</f>
        <v>78063</v>
      </c>
      <c r="G128" s="13">
        <f>SUM(G129)</f>
        <v>65063</v>
      </c>
      <c r="H128" s="9">
        <f>SUM(H129)</f>
        <v>13000</v>
      </c>
      <c r="I128" s="8"/>
      <c r="J128" s="8"/>
      <c r="K128" s="6"/>
      <c r="L128" s="6"/>
    </row>
    <row r="129" spans="1:12" ht="121.5" customHeight="1">
      <c r="A129" s="10">
        <v>50</v>
      </c>
      <c r="B129" s="11" t="s">
        <v>335</v>
      </c>
      <c r="C129" s="12" t="s">
        <v>336</v>
      </c>
      <c r="D129" s="10" t="s">
        <v>126</v>
      </c>
      <c r="E129" s="10" t="s">
        <v>113</v>
      </c>
      <c r="F129" s="13">
        <v>78063</v>
      </c>
      <c r="G129" s="13">
        <v>65063</v>
      </c>
      <c r="H129" s="13">
        <v>13000</v>
      </c>
      <c r="I129" s="12" t="s">
        <v>337</v>
      </c>
      <c r="J129" s="12" t="s">
        <v>338</v>
      </c>
      <c r="K129" s="10" t="s">
        <v>339</v>
      </c>
      <c r="L129" s="10" t="s">
        <v>340</v>
      </c>
    </row>
    <row r="130" spans="1:12" s="1" customFormat="1" ht="39.75" customHeight="1">
      <c r="A130" s="6"/>
      <c r="B130" s="8" t="s">
        <v>57</v>
      </c>
      <c r="C130" s="8"/>
      <c r="D130" s="8"/>
      <c r="E130" s="8"/>
      <c r="F130" s="9">
        <f>SUM(F131)</f>
        <v>68172</v>
      </c>
      <c r="G130" s="13">
        <f>SUM(G131)</f>
        <v>4146</v>
      </c>
      <c r="H130" s="9">
        <f>SUM(H131)</f>
        <v>19000</v>
      </c>
      <c r="I130" s="8"/>
      <c r="J130" s="8"/>
      <c r="K130" s="6"/>
      <c r="L130" s="6"/>
    </row>
    <row r="131" spans="1:12" ht="108" customHeight="1">
      <c r="A131" s="10">
        <v>51</v>
      </c>
      <c r="B131" s="11" t="s">
        <v>341</v>
      </c>
      <c r="C131" s="12" t="s">
        <v>342</v>
      </c>
      <c r="D131" s="10" t="s">
        <v>343</v>
      </c>
      <c r="E131" s="10" t="s">
        <v>27</v>
      </c>
      <c r="F131" s="13">
        <v>68172</v>
      </c>
      <c r="G131" s="13">
        <v>4146</v>
      </c>
      <c r="H131" s="13">
        <v>19000</v>
      </c>
      <c r="I131" s="12" t="s">
        <v>81</v>
      </c>
      <c r="J131" s="12"/>
      <c r="K131" s="10" t="s">
        <v>344</v>
      </c>
      <c r="L131" s="10" t="s">
        <v>243</v>
      </c>
    </row>
    <row r="132" spans="1:12" s="1" customFormat="1" ht="39.75" customHeight="1">
      <c r="A132" s="6" t="s">
        <v>64</v>
      </c>
      <c r="B132" s="8" t="s">
        <v>345</v>
      </c>
      <c r="C132" s="8"/>
      <c r="D132" s="8"/>
      <c r="E132" s="8"/>
      <c r="F132" s="9">
        <f>SUM(F133)</f>
        <v>705000</v>
      </c>
      <c r="G132" s="13">
        <f>SUM(G133)</f>
        <v>168000</v>
      </c>
      <c r="H132" s="9">
        <f>SUM(H133)</f>
        <v>100000</v>
      </c>
      <c r="I132" s="8"/>
      <c r="J132" s="8"/>
      <c r="K132" s="6"/>
      <c r="L132" s="6"/>
    </row>
    <row r="133" spans="1:12" s="1" customFormat="1" ht="39.75" customHeight="1">
      <c r="A133" s="6" t="s">
        <v>21</v>
      </c>
      <c r="B133" s="8" t="s">
        <v>346</v>
      </c>
      <c r="C133" s="8"/>
      <c r="D133" s="8"/>
      <c r="E133" s="8"/>
      <c r="F133" s="9">
        <f>SUM(F134,F136)</f>
        <v>705000</v>
      </c>
      <c r="G133" s="13">
        <f>SUM(G134,G136)</f>
        <v>168000</v>
      </c>
      <c r="H133" s="9">
        <f>SUM(H134,H136)</f>
        <v>100000</v>
      </c>
      <c r="I133" s="8"/>
      <c r="J133" s="8"/>
      <c r="K133" s="6"/>
      <c r="L133" s="6"/>
    </row>
    <row r="134" spans="1:12" s="1" customFormat="1" ht="39.75" customHeight="1">
      <c r="A134" s="6"/>
      <c r="B134" s="8" t="s">
        <v>57</v>
      </c>
      <c r="C134" s="8"/>
      <c r="D134" s="8"/>
      <c r="E134" s="8"/>
      <c r="F134" s="9">
        <f>SUM(F135)</f>
        <v>605000</v>
      </c>
      <c r="G134" s="13">
        <f>SUM(G135)</f>
        <v>168000</v>
      </c>
      <c r="H134" s="9">
        <f>SUM(H135)</f>
        <v>90000</v>
      </c>
      <c r="I134" s="8"/>
      <c r="J134" s="8"/>
      <c r="K134" s="6"/>
      <c r="L134" s="6"/>
    </row>
    <row r="135" spans="1:12" ht="114.75" customHeight="1">
      <c r="A135" s="10">
        <v>52</v>
      </c>
      <c r="B135" s="11" t="s">
        <v>347</v>
      </c>
      <c r="C135" s="12" t="s">
        <v>348</v>
      </c>
      <c r="D135" s="10" t="s">
        <v>69</v>
      </c>
      <c r="E135" s="10" t="s">
        <v>27</v>
      </c>
      <c r="F135" s="13">
        <v>605000</v>
      </c>
      <c r="G135" s="13">
        <v>168000</v>
      </c>
      <c r="H135" s="13">
        <v>90000</v>
      </c>
      <c r="I135" s="12" t="s">
        <v>81</v>
      </c>
      <c r="J135" s="12"/>
      <c r="K135" s="10" t="s">
        <v>349</v>
      </c>
      <c r="L135" s="10" t="s">
        <v>181</v>
      </c>
    </row>
    <row r="136" spans="1:12" s="1" customFormat="1" ht="39.75" customHeight="1">
      <c r="A136" s="6"/>
      <c r="B136" s="8" t="s">
        <v>47</v>
      </c>
      <c r="C136" s="8"/>
      <c r="D136" s="8"/>
      <c r="E136" s="8"/>
      <c r="F136" s="9">
        <f>SUM(F137)</f>
        <v>100000</v>
      </c>
      <c r="G136" s="13">
        <f>SUM(G137)</f>
        <v>0</v>
      </c>
      <c r="H136" s="9">
        <f>SUM(H137)</f>
        <v>10000</v>
      </c>
      <c r="I136" s="8"/>
      <c r="J136" s="8"/>
      <c r="K136" s="6"/>
      <c r="L136" s="6"/>
    </row>
    <row r="137" spans="1:12" ht="112.5" customHeight="1">
      <c r="A137" s="10">
        <v>53</v>
      </c>
      <c r="B137" s="11" t="s">
        <v>350</v>
      </c>
      <c r="C137" s="12" t="s">
        <v>351</v>
      </c>
      <c r="D137" s="10" t="s">
        <v>50</v>
      </c>
      <c r="E137" s="10" t="s">
        <v>51</v>
      </c>
      <c r="F137" s="13">
        <v>100000</v>
      </c>
      <c r="G137" s="13">
        <v>0</v>
      </c>
      <c r="H137" s="13">
        <v>10000</v>
      </c>
      <c r="I137" s="12" t="s">
        <v>81</v>
      </c>
      <c r="J137" s="12"/>
      <c r="K137" s="10" t="s">
        <v>352</v>
      </c>
      <c r="L137" s="10" t="s">
        <v>174</v>
      </c>
    </row>
  </sheetData>
  <sheetProtection/>
  <autoFilter ref="A4:L137"/>
  <mergeCells count="12">
    <mergeCell ref="A1:L1"/>
    <mergeCell ref="A2:L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</mergeCells>
  <printOptions horizontalCentered="1"/>
  <pageMargins left="0.7868055555555555" right="0.7868055555555555" top="0.39305555555555555" bottom="0.39305555555555555" header="0.5118055555555555" footer="0.35"/>
  <pageSetup horizontalDpi="300" verticalDpi="3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苏颖甄</cp:lastModifiedBy>
  <dcterms:created xsi:type="dcterms:W3CDTF">2022-03-09T03:16:52Z</dcterms:created>
  <dcterms:modified xsi:type="dcterms:W3CDTF">2022-03-18T03:13:20Z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F2D2B959CC854BE8995F7E7758C03011</vt:lpwstr>
  </property>
  <property fmtid="{D5CDD505-2E9C-101B-9397-08002B2CF9AE}" pid="4" name="KSOProductBuildV">
    <vt:lpwstr>2052-11.8.2.9022</vt:lpwstr>
  </property>
</Properties>
</file>