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activeTab="1"/>
  </bookViews>
  <sheets>
    <sheet name="Sheet1" sheetId="1" r:id="rId1"/>
    <sheet name="10月" sheetId="2" r:id="rId2"/>
  </sheets>
  <definedNames>
    <definedName name="_xlnm._FilterDatabase" localSheetId="0" hidden="1">Sheet1!$A$4:$IV$118</definedName>
    <definedName name="_xlnm._FilterDatabase" localSheetId="1" hidden="1">'10月'!$A$4:$P$77</definedName>
  </definedNames>
  <calcPr calcId="144525"/>
</workbook>
</file>

<file path=xl/comments1.xml><?xml version="1.0" encoding="utf-8"?>
<comments xmlns="http://schemas.openxmlformats.org/spreadsheetml/2006/main">
  <authors>
    <author>NTKO</author>
  </authors>
  <commentList>
    <comment ref="A5" authorId="0">
      <text>
        <r>
          <rPr>
            <b/>
            <sz val="9"/>
            <rFont val="宋体"/>
            <charset val="134"/>
          </rPr>
          <t>NTKO:</t>
        </r>
        <r>
          <rPr>
            <sz val="9"/>
            <rFont val="宋体"/>
            <charset val="134"/>
          </rPr>
          <t xml:space="preserve">
</t>
        </r>
      </text>
    </comment>
  </commentList>
</comments>
</file>

<file path=xl/sharedStrings.xml><?xml version="1.0" encoding="utf-8"?>
<sst xmlns="http://schemas.openxmlformats.org/spreadsheetml/2006/main" count="1435" uniqueCount="255">
  <si>
    <t>附表2</t>
  </si>
  <si>
    <r>
      <rPr>
        <b/>
        <u/>
        <sz val="14"/>
        <color rgb="FF000000"/>
        <rFont val="宋体"/>
        <charset val="134"/>
      </rPr>
      <t>2021</t>
    </r>
    <r>
      <rPr>
        <b/>
        <sz val="14"/>
        <color indexed="8"/>
        <rFont val="宋体"/>
        <charset val="134"/>
      </rPr>
      <t>年度</t>
    </r>
    <r>
      <rPr>
        <b/>
        <u/>
        <sz val="14"/>
        <color rgb="FF000000"/>
        <rFont val="宋体"/>
        <charset val="134"/>
      </rPr>
      <t>中山</t>
    </r>
    <r>
      <rPr>
        <b/>
        <sz val="14"/>
        <color indexed="8"/>
        <rFont val="宋体"/>
        <charset val="134"/>
      </rPr>
      <t>市分布式光伏发电项目汇总表</t>
    </r>
  </si>
  <si>
    <t>联系人/联系方式：</t>
  </si>
  <si>
    <t>编号</t>
  </si>
  <si>
    <t>项目名称</t>
  </si>
  <si>
    <t>项目建设地点</t>
  </si>
  <si>
    <t>项目容量（KW）</t>
  </si>
  <si>
    <t>项目公司(或自然人）</t>
  </si>
  <si>
    <t>建成并网发电日期</t>
  </si>
  <si>
    <t>建设方式</t>
  </si>
  <si>
    <t>光伏电力用户</t>
  </si>
  <si>
    <t>光伏电力消纳方式</t>
  </si>
  <si>
    <t>并网电压等级(V)</t>
  </si>
  <si>
    <t>年平均发电量（千瓦时）</t>
  </si>
  <si>
    <t>项目投资（万元）</t>
  </si>
  <si>
    <t>光伏电力用户侧电价</t>
  </si>
  <si>
    <t>预计年补助资金（元）</t>
  </si>
  <si>
    <t>自发自用比例</t>
  </si>
  <si>
    <t>备注</t>
  </si>
  <si>
    <t>邓丽丽</t>
  </si>
  <si>
    <t>中山市三角镇民安北路信宜四街29号之一</t>
  </si>
  <si>
    <t>自然人</t>
  </si>
  <si>
    <t>待定</t>
  </si>
  <si>
    <t>屋顶</t>
  </si>
  <si>
    <t>自发自用余量上网</t>
  </si>
  <si>
    <t>居民电价</t>
  </si>
  <si>
    <t>三角</t>
  </si>
  <si>
    <t>郭廷光</t>
  </si>
  <si>
    <t>中山市南区竹秀园东和街4号</t>
  </si>
  <si>
    <t>380V</t>
  </si>
  <si>
    <t>南区</t>
  </si>
  <si>
    <t>黄焯文</t>
  </si>
  <si>
    <t>中山市南区城南五路5号新光天地花园品茗苑222房</t>
  </si>
  <si>
    <t>李程杰</t>
  </si>
  <si>
    <t>中山市南区恒美恒洋一街五巷2号</t>
  </si>
  <si>
    <t>高赞平</t>
  </si>
  <si>
    <t>中山市南区竹秀园村东山棚村民住宅17、18号</t>
  </si>
  <si>
    <t>吴俊</t>
  </si>
  <si>
    <t>中山市南区竹秀园竹园路10号</t>
  </si>
  <si>
    <t>李毅良</t>
  </si>
  <si>
    <t>南头镇南安南路26号</t>
  </si>
  <si>
    <t>南头</t>
  </si>
  <si>
    <t>谢世雄</t>
  </si>
  <si>
    <t>中山市南头镇豪苑街20号</t>
  </si>
  <si>
    <t>卢祖坤</t>
  </si>
  <si>
    <t>神湾镇新市场亿顺厂门前</t>
  </si>
  <si>
    <t>神湾</t>
  </si>
  <si>
    <t>曾昭江</t>
  </si>
  <si>
    <t>神湾镇新市场侧亿顺厂对面</t>
  </si>
  <si>
    <t>杨爱群</t>
  </si>
  <si>
    <t>中山市东升镇利生村“大利围”</t>
  </si>
  <si>
    <t>0.38kV</t>
  </si>
  <si>
    <t>东升</t>
  </si>
  <si>
    <t>用户由46.325KW改为64.685KW重新备案</t>
  </si>
  <si>
    <t>梁艺</t>
  </si>
  <si>
    <t>广东省中山市沙溪镇乐群群源街4号</t>
  </si>
  <si>
    <t>沙溪</t>
  </si>
  <si>
    <t>谢汝才</t>
  </si>
  <si>
    <t>广东省中山市沙溪镇申明亭村</t>
  </si>
  <si>
    <t>周津卓</t>
  </si>
  <si>
    <t>广东省中山市沙溪镇龙头环村竹园街36号</t>
  </si>
  <si>
    <t>黄仁爵</t>
  </si>
  <si>
    <t>广东省中山市沙溪镇象角村兴溪路128号</t>
  </si>
  <si>
    <t>辛小明</t>
  </si>
  <si>
    <t>广东省中山市沙溪镇乐群怡明二路二横巷5号</t>
  </si>
  <si>
    <t>广东省中山市沙溪镇乐群新村景隆街8巷5号</t>
  </si>
  <si>
    <t>伍少锋</t>
  </si>
  <si>
    <t>广东省中山市沙溪镇虎逊村封面街1号K15幢03房</t>
  </si>
  <si>
    <t>陈林胜</t>
  </si>
  <si>
    <t>广东省中山市沙溪镇乐群坎溪石头堆四巷2号</t>
  </si>
  <si>
    <t>劳照坤</t>
  </si>
  <si>
    <t>广东省中山市沙溪镇虎逊村封面街1号16幢</t>
  </si>
  <si>
    <t>黄志芬</t>
  </si>
  <si>
    <t>广东省中山市沙溪镇豪吐岐亨上街新横巷53号</t>
  </si>
  <si>
    <t>缪灿煌</t>
  </si>
  <si>
    <t>广东省中山市沙溪镇永厚上堡新村</t>
  </si>
  <si>
    <t>许耀文</t>
  </si>
  <si>
    <t>广东省中山市沙溪镇涌头民生一街36号</t>
  </si>
  <si>
    <t>伍敦礼</t>
  </si>
  <si>
    <t>广东省中山市大涌镇安堂村“新基下”（九龙门大道东5巷2号）</t>
  </si>
  <si>
    <t>大涌</t>
  </si>
  <si>
    <t>苏潮德</t>
  </si>
  <si>
    <t>广东省中山市大涌镇殷诚街8.9号</t>
  </si>
  <si>
    <t>林杏远</t>
  </si>
  <si>
    <t>大涌镇大兴路岚田村“大局”</t>
  </si>
  <si>
    <t>谭敬添</t>
  </si>
  <si>
    <t>东凤镇天乙海岸名都天景湾6栋02座</t>
  </si>
  <si>
    <t>东凤</t>
  </si>
  <si>
    <t>梁荣华</t>
  </si>
  <si>
    <t>东凤镇永安路合胜街14号</t>
  </si>
  <si>
    <t>梁显朝</t>
  </si>
  <si>
    <t>广东省中山市横栏镇新天二路瑞天街瑞天二巷14号</t>
  </si>
  <si>
    <t>横栏</t>
  </si>
  <si>
    <t>吕媚萍</t>
  </si>
  <si>
    <t>中山市黄圃镇对圃街40号</t>
  </si>
  <si>
    <t>自发自用余电上网</t>
  </si>
  <si>
    <t>黄圃</t>
  </si>
  <si>
    <t>0320003203081072</t>
  </si>
  <si>
    <t>梁健仪</t>
  </si>
  <si>
    <t>中山市黄圃镇尚东泊景23幢102房</t>
  </si>
  <si>
    <t>0320000140120532</t>
  </si>
  <si>
    <t>冯丽平</t>
  </si>
  <si>
    <t>中山市黄圃镇中兴路1号之三</t>
  </si>
  <si>
    <t>0320009900198214</t>
  </si>
  <si>
    <t>卢月玲</t>
  </si>
  <si>
    <t>中山市黄圃镇新德三巷2号</t>
  </si>
  <si>
    <t>李树鸿</t>
  </si>
  <si>
    <t>广东省中山市石岐区张溪龙鼻涌街东6巷1号</t>
  </si>
  <si>
    <t>石岐</t>
  </si>
  <si>
    <t>许照</t>
  </si>
  <si>
    <t>广东省中山市石岐区张溪龙鼻涌街东5巷6号</t>
  </si>
  <si>
    <t>肖云隆</t>
  </si>
  <si>
    <t>广东省中山市石岐区湖滨北路东二大街2巷15号</t>
  </si>
  <si>
    <t>郭十五</t>
  </si>
  <si>
    <t>广东省中山市石岐区张溪龙鼻涌直街16号</t>
  </si>
  <si>
    <t>曾许云</t>
  </si>
  <si>
    <t>中山市坦洲镇同洁街二巷4号202房</t>
  </si>
  <si>
    <t>郑文广</t>
  </si>
  <si>
    <t>坦洲</t>
  </si>
  <si>
    <t>黄丽慈</t>
  </si>
  <si>
    <t>中山市坦洲镇魁巷街3号</t>
  </si>
  <si>
    <t>吴桂添</t>
  </si>
  <si>
    <t>中山市坦洲镇大有街142号之一</t>
  </si>
  <si>
    <t>郭泽群</t>
  </si>
  <si>
    <t>中山市坦洲镇七村大道五巷1号</t>
  </si>
  <si>
    <t>王多慧</t>
  </si>
  <si>
    <t>中山市坦洲镇海伦花园113座102房</t>
  </si>
  <si>
    <t>张玉东</t>
  </si>
  <si>
    <t>中山市坦洲镇海伦花园105座102房</t>
  </si>
  <si>
    <t>梁伟洪</t>
  </si>
  <si>
    <t>广东省中山市港口镇南九小区南三巷1号</t>
  </si>
  <si>
    <t>/</t>
  </si>
  <si>
    <t>港口</t>
  </si>
  <si>
    <t>罗伟东</t>
  </si>
  <si>
    <t>广东省中山市港口镇翠映路2号</t>
  </si>
  <si>
    <t>萧锦堂</t>
  </si>
  <si>
    <t>中山市港口镇市场新村东五巷6号</t>
  </si>
  <si>
    <t>何江涛</t>
  </si>
  <si>
    <t>中山市港口镇星晨花园碧滢轩B16座C室</t>
  </si>
  <si>
    <t>梁荣标</t>
  </si>
  <si>
    <t>中山市港口镇沙墩街28号</t>
  </si>
  <si>
    <t>陈裕琼</t>
  </si>
  <si>
    <t>广东省中山市三乡镇前陇村维新三巷6号之二501房</t>
  </si>
  <si>
    <t>三乡</t>
  </si>
  <si>
    <t>7月份已报备案，客户提出修改报装容量。</t>
  </si>
  <si>
    <t>梁家焱</t>
  </si>
  <si>
    <t>广东省中山市三乡镇平南村上堡154号</t>
  </si>
  <si>
    <t>8月份已报备案，客户提出修改并网电压等级。</t>
  </si>
  <si>
    <t>杨锦柱</t>
  </si>
  <si>
    <t>广东省中山市三乡镇振华路99号雅居乐新城16期42栋02房</t>
  </si>
  <si>
    <t>未备案</t>
  </si>
  <si>
    <t>叶春权</t>
  </si>
  <si>
    <t>广东省中山市三乡镇古鹤村鹤前北路20号四区25幢</t>
  </si>
  <si>
    <t>叶军波</t>
  </si>
  <si>
    <t>广东省中山市三乡镇古鹤村鹤前北路20号四区24幢</t>
  </si>
  <si>
    <t>陈华明</t>
  </si>
  <si>
    <t>广东省中山市三乡镇平南村“黄婆琼”</t>
  </si>
  <si>
    <t>梁茂强</t>
  </si>
  <si>
    <t>广东省中山市三乡镇乌石村小良环路商住楼B45</t>
  </si>
  <si>
    <t>廖爱婵</t>
  </si>
  <si>
    <t>广东省中山市三乡镇前陇村祥兴二巷3号之二</t>
  </si>
  <si>
    <t>张红心</t>
  </si>
  <si>
    <t>广东省中山市三乡镇前陇村正中街35号</t>
  </si>
  <si>
    <t>陈泽海</t>
  </si>
  <si>
    <t>广东省中山市三乡镇前陇村“北界”一巷9号</t>
  </si>
  <si>
    <t>梁鉴肇</t>
  </si>
  <si>
    <t>广东省中山市三乡镇平南村园林仔南区3巷9号</t>
  </si>
  <si>
    <t>陈华土</t>
  </si>
  <si>
    <t>广东省中山市三乡镇大布村环村东街三巷7号</t>
  </si>
  <si>
    <t>杨才委</t>
  </si>
  <si>
    <t>广东省中山市三乡镇南龙村南坑队117号</t>
  </si>
  <si>
    <t>龙上友</t>
  </si>
  <si>
    <t>广东省中山市三乡镇平南村宝龙花园A3</t>
  </si>
  <si>
    <t>蔡健强</t>
  </si>
  <si>
    <t>中山市古镇镇冈南村广厚里南一巷12号</t>
  </si>
  <si>
    <t>古镇</t>
  </si>
  <si>
    <t>李锦耀</t>
  </si>
  <si>
    <t>中山市古镇镇曹兴东路28号</t>
  </si>
  <si>
    <t>陈文坤</t>
  </si>
  <si>
    <t>中山市古镇镇曹一新兴大道东28号</t>
  </si>
  <si>
    <t>苏德利</t>
  </si>
  <si>
    <t>中山市古镇镇新兴新村北四路14号</t>
  </si>
  <si>
    <t>张耀洪</t>
  </si>
  <si>
    <t>中山市古镇镇显龙周头浪新村西十二巷20号</t>
  </si>
  <si>
    <t>附件</t>
  </si>
  <si>
    <t>2021年10月中山市居民分布式光伏发电项目汇总表（第二批）</t>
  </si>
  <si>
    <t>中山市三角镇民安北路信宜四街</t>
  </si>
  <si>
    <t>中山市南区竹秀园东和街</t>
  </si>
  <si>
    <t>中山市南区城南五路5号新光天地花园品茗苑</t>
  </si>
  <si>
    <t>中山市南区恒美恒洋一街五巷</t>
  </si>
  <si>
    <t>中山市南区竹秀园村东山棚村民住宅</t>
  </si>
  <si>
    <t>中山市南区竹秀园竹园路</t>
  </si>
  <si>
    <t>南头镇南安南路</t>
  </si>
  <si>
    <t>中山市南头镇豪苑街</t>
  </si>
  <si>
    <t>广东省中山市沙溪镇乐群群源街</t>
  </si>
  <si>
    <t>广东省中山市沙溪镇龙头环村竹园街</t>
  </si>
  <si>
    <t>广东省中山市沙溪镇象角村兴溪路</t>
  </si>
  <si>
    <t>广东省中山市沙溪镇乐群怡明二路二横巷</t>
  </si>
  <si>
    <t>广东省中山市沙溪镇乐群新村景隆街</t>
  </si>
  <si>
    <t>广东省中山市沙溪镇虎逊村封面街1号</t>
  </si>
  <si>
    <t>广东省中山市沙溪镇乐群坎溪石头堆四巷</t>
  </si>
  <si>
    <t>广东省中山市沙溪镇豪吐岐亨上街新横巷</t>
  </si>
  <si>
    <t>广东省中山市沙溪镇涌头民生一街</t>
  </si>
  <si>
    <t>广东省中山市大涌镇安堂村“新基下”</t>
  </si>
  <si>
    <t>广东省中山市大涌镇殷诚街</t>
  </si>
  <si>
    <t>东凤镇天乙海岸名都天景湾</t>
  </si>
  <si>
    <t>东凤镇永安路合胜街</t>
  </si>
  <si>
    <t>广东省中山市横栏镇新天二路瑞天街瑞天二巷</t>
  </si>
  <si>
    <t>中山市黄圃镇对圃街</t>
  </si>
  <si>
    <t>中山市黄圃镇尚东泊景</t>
  </si>
  <si>
    <t>中山市黄圃镇中兴路</t>
  </si>
  <si>
    <t>中山市黄圃镇新德三巷</t>
  </si>
  <si>
    <t>广东省中山市石岐区张溪龙鼻涌街东</t>
  </si>
  <si>
    <t>广东省中山市石岐区湖滨北路东二大街</t>
  </si>
  <si>
    <t>广东省中山市石岐区张溪龙鼻涌直街</t>
  </si>
  <si>
    <t>中山市坦洲镇同洁街二巷</t>
  </si>
  <si>
    <t>中山市坦洲镇魁巷街</t>
  </si>
  <si>
    <t>中山市坦洲镇大有街</t>
  </si>
  <si>
    <t>中山市坦洲镇七村大道五巷</t>
  </si>
  <si>
    <t>中山市坦洲镇海伦花园</t>
  </si>
  <si>
    <t>广东省中山市港口镇翠映路</t>
  </si>
  <si>
    <t>中山市港口镇市场新村东五巷</t>
  </si>
  <si>
    <t>中山市港口镇星晨花园碧滢轩</t>
  </si>
  <si>
    <t>中山市港口镇沙墩街</t>
  </si>
  <si>
    <t>广东省中山市三乡镇前陇村维新三巷6号之二</t>
  </si>
  <si>
    <t>广东省中山市三乡镇平南村上堡</t>
  </si>
  <si>
    <t>广东省中山市三乡镇振华路99号雅居乐新城16期</t>
  </si>
  <si>
    <t>广东省中山市三乡镇古鹤村鹤前北路20号四区</t>
  </si>
  <si>
    <t>广东省中山市三乡镇乌石村小良环路商住楼</t>
  </si>
  <si>
    <t>广东省中山市三乡镇前陇村祥兴二巷</t>
  </si>
  <si>
    <t>广东省中山市三乡镇前陇村正中街</t>
  </si>
  <si>
    <t>广东省中山市三乡镇前陇村“北界”一巷</t>
  </si>
  <si>
    <t>广东省中山市三乡镇平南村园林仔南区3巷</t>
  </si>
  <si>
    <t>广东省中山市三乡镇大布村环村东街三巷</t>
  </si>
  <si>
    <t>广东省中山市三乡镇南龙村南坑队</t>
  </si>
  <si>
    <t>广东省中山市三乡镇平南村宝龙花园</t>
  </si>
  <si>
    <t>中山市古镇镇冈南村广厚里南一巷</t>
  </si>
  <si>
    <t>中山市古镇镇曹兴东路</t>
  </si>
  <si>
    <t>中山市古镇镇曹一新兴大道东</t>
  </si>
  <si>
    <t>中山市古镇镇新兴新村北四路</t>
  </si>
  <si>
    <t>中山市古镇镇显龙周头浪新村西十二巷</t>
  </si>
  <si>
    <t>欧惠英</t>
  </si>
  <si>
    <t>中山市小榄镇绩西广兴南路</t>
  </si>
  <si>
    <t>380</t>
  </si>
  <si>
    <t>小榄</t>
  </si>
  <si>
    <t>麦明禧</t>
  </si>
  <si>
    <t>中山市小榄镇竹源潮源后街</t>
  </si>
  <si>
    <t>梁汉樟</t>
  </si>
  <si>
    <t>中山市小榄镇联丰长安街</t>
  </si>
  <si>
    <t>关润添</t>
  </si>
  <si>
    <t>中山市小榄镇绩西文富路四巷</t>
  </si>
  <si>
    <t>李亚龙</t>
  </si>
  <si>
    <t>小榄镇西区创建路</t>
  </si>
  <si>
    <t>李惠珍</t>
  </si>
  <si>
    <t>中山市小榄镇北区北秀路盘凤街盘凤一巷</t>
  </si>
</sst>
</file>

<file path=xl/styles.xml><?xml version="1.0" encoding="utf-8"?>
<styleSheet xmlns="http://schemas.openxmlformats.org/spreadsheetml/2006/main">
  <numFmts count="7">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F800]dddd\,\ mmmm\ dd\,\ yyyy"/>
    <numFmt numFmtId="177" formatCode="0.00_ "/>
    <numFmt numFmtId="178" formatCode="0.0_ "/>
  </numFmts>
  <fonts count="47">
    <font>
      <sz val="11"/>
      <color theme="1"/>
      <name val="宋体"/>
      <charset val="134"/>
      <scheme val="minor"/>
    </font>
    <font>
      <b/>
      <sz val="11"/>
      <color theme="1"/>
      <name val="宋体"/>
      <charset val="134"/>
      <scheme val="minor"/>
    </font>
    <font>
      <sz val="12"/>
      <color theme="1"/>
      <name val="宋体"/>
      <charset val="134"/>
      <scheme val="minor"/>
    </font>
    <font>
      <sz val="11"/>
      <color theme="1"/>
      <name val="宋体"/>
      <charset val="134"/>
    </font>
    <font>
      <b/>
      <sz val="18"/>
      <color theme="1"/>
      <name val="宋体"/>
      <charset val="134"/>
    </font>
    <font>
      <b/>
      <sz val="18"/>
      <color theme="1"/>
      <name val="宋体"/>
      <charset val="134"/>
      <scheme val="minor"/>
    </font>
    <font>
      <b/>
      <sz val="12"/>
      <color theme="1"/>
      <name val="宋体"/>
      <charset val="134"/>
      <scheme val="minor"/>
    </font>
    <font>
      <sz val="12"/>
      <color theme="1"/>
      <name val="宋体"/>
      <charset val="134"/>
    </font>
    <font>
      <b/>
      <sz val="12"/>
      <color theme="1"/>
      <name val="宋体"/>
      <charset val="134"/>
    </font>
    <font>
      <sz val="12"/>
      <name val="宋体"/>
      <charset val="134"/>
      <scheme val="minor"/>
    </font>
    <font>
      <sz val="12"/>
      <name val="宋体"/>
      <charset val="134"/>
    </font>
    <font>
      <sz val="10"/>
      <name val="宋体"/>
      <charset val="134"/>
      <scheme val="minor"/>
    </font>
    <font>
      <b/>
      <u/>
      <sz val="14"/>
      <color rgb="FF000000"/>
      <name val="宋体"/>
      <charset val="134"/>
    </font>
    <font>
      <b/>
      <sz val="14"/>
      <color theme="1"/>
      <name val="宋体"/>
      <charset val="134"/>
      <scheme val="minor"/>
    </font>
    <font>
      <sz val="10"/>
      <color rgb="FFFF0000"/>
      <name val="宋体"/>
      <charset val="134"/>
      <scheme val="minor"/>
    </font>
    <font>
      <sz val="11"/>
      <name val="宋体"/>
      <charset val="134"/>
    </font>
    <font>
      <sz val="11"/>
      <name val="宋体"/>
      <charset val="134"/>
      <scheme val="minor"/>
    </font>
    <font>
      <sz val="9"/>
      <name val="宋体"/>
      <charset val="134"/>
      <scheme val="minor"/>
    </font>
    <font>
      <sz val="9"/>
      <name val="宋体"/>
      <charset val="134"/>
    </font>
    <font>
      <sz val="9"/>
      <color rgb="FFFF0000"/>
      <name val="宋体"/>
      <charset val="134"/>
    </font>
    <font>
      <sz val="10"/>
      <name val="宋体"/>
      <charset val="134"/>
    </font>
    <font>
      <sz val="11"/>
      <color rgb="FF000000"/>
      <name val="宋体"/>
      <charset val="134"/>
    </font>
    <font>
      <sz val="9"/>
      <color theme="1"/>
      <name val="宋体"/>
      <charset val="134"/>
      <scheme val="minor"/>
    </font>
    <font>
      <sz val="11"/>
      <name val="Times New Roman"/>
      <charset val="0"/>
    </font>
    <font>
      <sz val="11"/>
      <color rgb="FFFF0000"/>
      <name val="宋体"/>
      <charset val="134"/>
    </font>
    <font>
      <sz val="11"/>
      <color rgb="FFFF0000"/>
      <name val="宋体"/>
      <charset val="134"/>
      <scheme val="minor"/>
    </font>
    <font>
      <sz val="11"/>
      <name val="Times New Roman"/>
      <charset val="134"/>
    </font>
    <font>
      <sz val="9"/>
      <color indexed="8"/>
      <name val="宋体"/>
      <charset val="134"/>
      <scheme val="minor"/>
    </font>
    <font>
      <u/>
      <sz val="11"/>
      <color rgb="FF0000FF"/>
      <name val="宋体"/>
      <charset val="134"/>
      <scheme val="minor"/>
    </font>
    <font>
      <i/>
      <sz val="11"/>
      <color rgb="FF7F7F7F"/>
      <name val="宋体"/>
      <charset val="134"/>
      <scheme val="minor"/>
    </font>
    <font>
      <b/>
      <sz val="11"/>
      <color theme="3"/>
      <name val="宋体"/>
      <charset val="134"/>
      <scheme val="minor"/>
    </font>
    <font>
      <sz val="11"/>
      <color rgb="FF9C0006"/>
      <name val="宋体"/>
      <charset val="134"/>
      <scheme val="minor"/>
    </font>
    <font>
      <b/>
      <sz val="11"/>
      <color theme="0"/>
      <name val="宋体"/>
      <charset val="134"/>
      <scheme val="minor"/>
    </font>
    <font>
      <b/>
      <sz val="13"/>
      <color theme="3"/>
      <name val="宋体"/>
      <charset val="134"/>
      <scheme val="minor"/>
    </font>
    <font>
      <sz val="11"/>
      <color rgb="FF9C6500"/>
      <name val="宋体"/>
      <charset val="134"/>
      <scheme val="minor"/>
    </font>
    <font>
      <sz val="11"/>
      <color theme="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u/>
      <sz val="11"/>
      <color rgb="FF800080"/>
      <name val="宋体"/>
      <charset val="134"/>
      <scheme val="minor"/>
    </font>
    <font>
      <b/>
      <sz val="18"/>
      <color theme="3"/>
      <name val="宋体"/>
      <charset val="134"/>
      <scheme val="major"/>
    </font>
    <font>
      <b/>
      <sz val="11"/>
      <color rgb="FF3F3F3F"/>
      <name val="宋体"/>
      <charset val="134"/>
      <scheme val="minor"/>
    </font>
    <font>
      <b/>
      <sz val="15"/>
      <color theme="3"/>
      <name val="宋体"/>
      <charset val="134"/>
      <scheme val="minor"/>
    </font>
    <font>
      <sz val="11"/>
      <color rgb="FF006100"/>
      <name val="宋体"/>
      <charset val="134"/>
      <scheme val="minor"/>
    </font>
    <font>
      <b/>
      <sz val="14"/>
      <color indexed="8"/>
      <name val="宋体"/>
      <charset val="134"/>
    </font>
    <font>
      <sz val="9"/>
      <name val="宋体"/>
      <charset val="134"/>
    </font>
    <font>
      <b/>
      <sz val="9"/>
      <name val="宋体"/>
      <charset val="134"/>
    </font>
  </fonts>
  <fills count="3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DEE8F2"/>
        <bgColor indexed="64"/>
      </patternFill>
    </fill>
    <fill>
      <patternFill patternType="solid">
        <fgColor rgb="FFFFFF00"/>
        <bgColor indexed="64"/>
      </patternFill>
    </fill>
    <fill>
      <patternFill patternType="solid">
        <fgColor indexed="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2" borderId="0" applyNumberFormat="0" applyBorder="0" applyAlignment="0" applyProtection="0">
      <alignment vertical="center"/>
    </xf>
    <xf numFmtId="0" fontId="36" fillId="1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4" borderId="0" applyNumberFormat="0" applyBorder="0" applyAlignment="0" applyProtection="0">
      <alignment vertical="center"/>
    </xf>
    <xf numFmtId="0" fontId="31" fillId="10" borderId="0" applyNumberFormat="0" applyBorder="0" applyAlignment="0" applyProtection="0">
      <alignment vertical="center"/>
    </xf>
    <xf numFmtId="43" fontId="0" fillId="0" borderId="0" applyFont="0" applyFill="0" applyBorder="0" applyAlignment="0" applyProtection="0">
      <alignment vertical="center"/>
    </xf>
    <xf numFmtId="0" fontId="35" fillId="24"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7" borderId="3" applyNumberFormat="0" applyFont="0" applyAlignment="0" applyProtection="0">
      <alignment vertical="center"/>
    </xf>
    <xf numFmtId="0" fontId="35" fillId="17" borderId="0" applyNumberFormat="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2" fillId="0" borderId="11" applyNumberFormat="0" applyFill="0" applyAlignment="0" applyProtection="0">
      <alignment vertical="center"/>
    </xf>
    <xf numFmtId="0" fontId="33" fillId="0" borderId="5" applyNumberFormat="0" applyFill="0" applyAlignment="0" applyProtection="0">
      <alignment vertical="center"/>
    </xf>
    <xf numFmtId="0" fontId="35" fillId="23" borderId="0" applyNumberFormat="0" applyBorder="0" applyAlignment="0" applyProtection="0">
      <alignment vertical="center"/>
    </xf>
    <xf numFmtId="0" fontId="30" fillId="0" borderId="9" applyNumberFormat="0" applyFill="0" applyAlignment="0" applyProtection="0">
      <alignment vertical="center"/>
    </xf>
    <xf numFmtId="0" fontId="35" fillId="16" borderId="0" applyNumberFormat="0" applyBorder="0" applyAlignment="0" applyProtection="0">
      <alignment vertical="center"/>
    </xf>
    <xf numFmtId="0" fontId="41" fillId="21" borderId="10" applyNumberFormat="0" applyAlignment="0" applyProtection="0">
      <alignment vertical="center"/>
    </xf>
    <xf numFmtId="0" fontId="37" fillId="21" borderId="6" applyNumberFormat="0" applyAlignment="0" applyProtection="0">
      <alignment vertical="center"/>
    </xf>
    <xf numFmtId="0" fontId="32" fillId="13" borderId="4" applyNumberFormat="0" applyAlignment="0" applyProtection="0">
      <alignment vertical="center"/>
    </xf>
    <xf numFmtId="0" fontId="0" fillId="30" borderId="0" applyNumberFormat="0" applyBorder="0" applyAlignment="0" applyProtection="0">
      <alignment vertical="center"/>
    </xf>
    <xf numFmtId="0" fontId="35" fillId="26" borderId="0" applyNumberFormat="0" applyBorder="0" applyAlignment="0" applyProtection="0">
      <alignment vertical="center"/>
    </xf>
    <xf numFmtId="0" fontId="38" fillId="0" borderId="7" applyNumberFormat="0" applyFill="0" applyAlignment="0" applyProtection="0">
      <alignment vertical="center"/>
    </xf>
    <xf numFmtId="0" fontId="1" fillId="0" borderId="8" applyNumberFormat="0" applyFill="0" applyAlignment="0" applyProtection="0">
      <alignment vertical="center"/>
    </xf>
    <xf numFmtId="0" fontId="43" fillId="33" borderId="0" applyNumberFormat="0" applyBorder="0" applyAlignment="0" applyProtection="0">
      <alignment vertical="center"/>
    </xf>
    <xf numFmtId="0" fontId="34" fillId="15" borderId="0" applyNumberFormat="0" applyBorder="0" applyAlignment="0" applyProtection="0">
      <alignment vertical="center"/>
    </xf>
    <xf numFmtId="0" fontId="0" fillId="20" borderId="0" applyNumberFormat="0" applyBorder="0" applyAlignment="0" applyProtection="0">
      <alignment vertical="center"/>
    </xf>
    <xf numFmtId="0" fontId="35" fillId="29" borderId="0" applyNumberFormat="0" applyBorder="0" applyAlignment="0" applyProtection="0">
      <alignment vertical="center"/>
    </xf>
    <xf numFmtId="0" fontId="0" fillId="19" borderId="0" applyNumberFormat="0" applyBorder="0" applyAlignment="0" applyProtection="0">
      <alignment vertical="center"/>
    </xf>
    <xf numFmtId="0" fontId="0" fillId="12" borderId="0" applyNumberFormat="0" applyBorder="0" applyAlignment="0" applyProtection="0">
      <alignment vertical="center"/>
    </xf>
    <xf numFmtId="0" fontId="0" fillId="32" borderId="0" applyNumberFormat="0" applyBorder="0" applyAlignment="0" applyProtection="0">
      <alignment vertical="center"/>
    </xf>
    <xf numFmtId="0" fontId="0" fillId="9" borderId="0" applyNumberFormat="0" applyBorder="0" applyAlignment="0" applyProtection="0">
      <alignment vertical="center"/>
    </xf>
    <xf numFmtId="0" fontId="35" fillId="28" borderId="0" applyNumberFormat="0" applyBorder="0" applyAlignment="0" applyProtection="0">
      <alignment vertical="center"/>
    </xf>
    <xf numFmtId="0" fontId="35" fillId="25" borderId="0" applyNumberFormat="0" applyBorder="0" applyAlignment="0" applyProtection="0">
      <alignment vertical="center"/>
    </xf>
    <xf numFmtId="0" fontId="0" fillId="31" borderId="0" applyNumberFormat="0" applyBorder="0" applyAlignment="0" applyProtection="0">
      <alignment vertical="center"/>
    </xf>
    <xf numFmtId="0" fontId="0" fillId="8" borderId="0" applyNumberFormat="0" applyBorder="0" applyAlignment="0" applyProtection="0">
      <alignment vertical="center"/>
    </xf>
    <xf numFmtId="0" fontId="35" fillId="27" borderId="0" applyNumberFormat="0" applyBorder="0" applyAlignment="0" applyProtection="0">
      <alignment vertical="center"/>
    </xf>
    <xf numFmtId="0" fontId="0" fillId="11"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0" fillId="36" borderId="0" applyNumberFormat="0" applyBorder="0" applyAlignment="0" applyProtection="0">
      <alignment vertical="center"/>
    </xf>
    <xf numFmtId="0" fontId="35" fillId="37" borderId="0" applyNumberFormat="0" applyBorder="0" applyAlignment="0" applyProtection="0">
      <alignment vertical="center"/>
    </xf>
  </cellStyleXfs>
  <cellXfs count="173">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0" fillId="2" borderId="0" xfId="0" applyFont="1" applyFill="1" applyAlignment="1">
      <alignment horizontal="center"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177" fontId="0" fillId="2" borderId="0" xfId="0" applyNumberFormat="1" applyFont="1" applyFill="1" applyAlignment="1">
      <alignment horizontal="center" vertical="center"/>
    </xf>
    <xf numFmtId="0" fontId="0" fillId="2" borderId="0" xfId="0" applyFont="1" applyFill="1" applyAlignment="1">
      <alignment horizontal="center" vertical="center" wrapText="1"/>
    </xf>
    <xf numFmtId="0" fontId="2" fillId="2" borderId="0" xfId="0" applyFont="1" applyFill="1" applyAlignment="1">
      <alignment horizontal="lef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1" xfId="0" applyNumberFormat="1" applyFont="1" applyFill="1" applyBorder="1" applyAlignment="1" applyProtection="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xf>
    <xf numFmtId="0" fontId="2" fillId="2" borderId="1" xfId="0" applyFont="1" applyFill="1" applyBorder="1" applyAlignment="1" applyProtection="1">
      <alignment horizontal="left" vertical="center" wrapText="1"/>
    </xf>
    <xf numFmtId="0" fontId="7" fillId="2" borderId="1" xfId="0" applyFont="1" applyFill="1" applyBorder="1" applyAlignment="1" applyProtection="1">
      <alignment horizontal="center" vertical="center" wrapText="1"/>
    </xf>
    <xf numFmtId="177" fontId="5" fillId="2" borderId="0" xfId="0" applyNumberFormat="1" applyFont="1" applyFill="1" applyAlignment="1">
      <alignment horizontal="center" vertical="center"/>
    </xf>
    <xf numFmtId="0" fontId="5"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2" fillId="2" borderId="1" xfId="0" applyNumberFormat="1" applyFont="1" applyFill="1" applyBorder="1" applyAlignment="1" applyProtection="1">
      <alignment horizontal="center" vertical="center"/>
    </xf>
    <xf numFmtId="9" fontId="2" fillId="2" borderId="1"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xf>
    <xf numFmtId="0" fontId="2" fillId="2" borderId="1" xfId="0" applyNumberFormat="1" applyFont="1" applyFill="1" applyBorder="1" applyAlignment="1" applyProtection="1">
      <alignment horizontal="center" vertical="center" wrapText="1"/>
    </xf>
    <xf numFmtId="9" fontId="7" fillId="2" borderId="1" xfId="0" applyNumberFormat="1" applyFont="1" applyFill="1" applyBorder="1" applyAlignment="1" applyProtection="1">
      <alignment horizontal="center" vertical="center" wrapText="1"/>
    </xf>
    <xf numFmtId="9" fontId="2" fillId="2" borderId="1" xfId="0" applyNumberFormat="1" applyFont="1" applyFill="1" applyBorder="1" applyAlignment="1" applyProtection="1">
      <alignment horizontal="center" vertical="center"/>
    </xf>
    <xf numFmtId="14" fontId="2" fillId="2" borderId="1" xfId="0" applyNumberFormat="1" applyFont="1" applyFill="1" applyBorder="1" applyAlignment="1">
      <alignment horizontal="center" vertical="center"/>
    </xf>
    <xf numFmtId="9" fontId="7" fillId="2" borderId="1" xfId="0" applyNumberFormat="1" applyFont="1" applyFill="1" applyBorder="1" applyAlignment="1">
      <alignment horizontal="center" vertical="center"/>
    </xf>
    <xf numFmtId="9" fontId="7"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left"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1" xfId="0" applyNumberFormat="1" applyFont="1" applyFill="1" applyBorder="1" applyAlignment="1" applyProtection="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xf>
    <xf numFmtId="0" fontId="9" fillId="3" borderId="1" xfId="0" applyNumberFormat="1" applyFont="1" applyFill="1" applyBorder="1" applyAlignment="1" applyProtection="1">
      <alignment horizontal="center" vertical="center"/>
    </xf>
    <xf numFmtId="49" fontId="2" fillId="2" borderId="1" xfId="0" applyNumberFormat="1" applyFont="1" applyFill="1" applyBorder="1" applyAlignment="1">
      <alignment horizontal="left" vertical="center" wrapText="1"/>
    </xf>
    <xf numFmtId="49" fontId="9"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9" fontId="10" fillId="2" borderId="1" xfId="0" applyNumberFormat="1" applyFont="1" applyFill="1" applyBorder="1" applyAlignment="1">
      <alignment horizontal="center" vertical="center"/>
    </xf>
    <xf numFmtId="0" fontId="7" fillId="2" borderId="0" xfId="0" applyFont="1" applyFill="1" applyAlignment="1">
      <alignment horizontal="center" vertical="center"/>
    </xf>
    <xf numFmtId="177" fontId="2" fillId="2" borderId="0" xfId="0" applyNumberFormat="1" applyFont="1" applyFill="1" applyAlignment="1">
      <alignment horizontal="center" vertical="center"/>
    </xf>
    <xf numFmtId="0" fontId="2" fillId="2" borderId="0" xfId="0" applyFont="1" applyFill="1" applyAlignment="1">
      <alignment horizontal="center" vertical="center" wrapText="1"/>
    </xf>
    <xf numFmtId="0" fontId="11" fillId="2" borderId="0" xfId="0" applyFont="1" applyFill="1">
      <alignment vertical="center"/>
    </xf>
    <xf numFmtId="0" fontId="0" fillId="0" borderId="0" xfId="0" applyAlignment="1">
      <alignment vertical="center"/>
    </xf>
    <xf numFmtId="0" fontId="0" fillId="0" borderId="0" xfId="0"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1" xfId="0" applyBorder="1">
      <alignment vertical="center"/>
    </xf>
    <xf numFmtId="0" fontId="0" fillId="0" borderId="1" xfId="0" applyBorder="1" applyAlignment="1">
      <alignment vertical="center"/>
    </xf>
    <xf numFmtId="0" fontId="0" fillId="0" borderId="1" xfId="0" applyBorder="1" applyAlignment="1">
      <alignment vertical="center" wrapText="1"/>
    </xf>
    <xf numFmtId="0" fontId="14" fillId="0" borderId="1" xfId="0" applyNumberFormat="1" applyFont="1" applyFill="1" applyBorder="1" applyAlignment="1" applyProtection="1">
      <alignment horizontal="center" vertical="center" shrinkToFit="1"/>
    </xf>
    <xf numFmtId="0" fontId="15" fillId="2" borderId="1" xfId="0" applyFont="1" applyFill="1" applyBorder="1" applyAlignment="1">
      <alignment horizontal="center" vertical="center" wrapText="1"/>
    </xf>
    <xf numFmtId="0" fontId="0" fillId="2" borderId="1" xfId="0" applyFont="1" applyFill="1" applyBorder="1" applyAlignment="1">
      <alignment vertical="center" wrapText="1"/>
    </xf>
    <xf numFmtId="0" fontId="16" fillId="2" borderId="1" xfId="0" applyFont="1" applyFill="1" applyBorder="1" applyAlignment="1">
      <alignment vertical="center" wrapText="1"/>
    </xf>
    <xf numFmtId="0" fontId="16" fillId="2" borderId="1" xfId="0" applyFont="1" applyFill="1" applyBorder="1" applyAlignment="1">
      <alignment horizontal="center" vertical="center"/>
    </xf>
    <xf numFmtId="0" fontId="0" fillId="2" borderId="1" xfId="0" applyNumberFormat="1" applyFont="1" applyFill="1" applyBorder="1" applyAlignment="1" applyProtection="1">
      <alignment horizontal="center" vertical="center"/>
    </xf>
    <xf numFmtId="0" fontId="0" fillId="2" borderId="1" xfId="0" applyFon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xf>
    <xf numFmtId="0" fontId="14" fillId="0"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left" vertical="center"/>
    </xf>
    <xf numFmtId="0" fontId="16" fillId="2" borderId="1" xfId="0" applyFont="1" applyFill="1" applyBorder="1" applyAlignment="1">
      <alignment horizontal="left" vertical="center"/>
    </xf>
    <xf numFmtId="0" fontId="16" fillId="0" borderId="1" xfId="0" applyFont="1" applyFill="1" applyBorder="1" applyAlignment="1">
      <alignment horizontal="center" vertical="center"/>
    </xf>
    <xf numFmtId="0" fontId="11"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6" fillId="0" borderId="1" xfId="0" applyNumberFormat="1" applyFont="1" applyFill="1" applyBorder="1" applyAlignment="1" applyProtection="1">
      <alignment horizontal="center" vertical="center"/>
    </xf>
    <xf numFmtId="0" fontId="17" fillId="0" borderId="1" xfId="0" applyFont="1" applyFill="1" applyBorder="1" applyAlignment="1">
      <alignment horizontal="left" vertical="center" wrapText="1"/>
    </xf>
    <xf numFmtId="0" fontId="18" fillId="0" borderId="1" xfId="0" applyNumberFormat="1" applyFont="1" applyFill="1" applyBorder="1" applyAlignment="1" applyProtection="1">
      <alignment horizontal="left" vertical="center" wrapText="1"/>
    </xf>
    <xf numFmtId="14" fontId="17" fillId="0" borderId="1" xfId="0" applyNumberFormat="1" applyFont="1" applyFill="1" applyBorder="1" applyAlignment="1">
      <alignment horizontal="left" vertical="center"/>
    </xf>
    <xf numFmtId="0" fontId="17" fillId="0" borderId="1" xfId="0" applyFont="1" applyFill="1" applyBorder="1" applyAlignment="1">
      <alignment horizontal="left" vertical="center"/>
    </xf>
    <xf numFmtId="0" fontId="19" fillId="4" borderId="2" xfId="0" applyFont="1" applyFill="1" applyBorder="1" applyAlignment="1">
      <alignment horizontal="center" vertical="center" wrapText="1"/>
    </xf>
    <xf numFmtId="0" fontId="16" fillId="2" borderId="1" xfId="0" applyNumberFormat="1" applyFont="1" applyFill="1" applyBorder="1" applyAlignment="1" applyProtection="1">
      <alignment horizontal="center" vertical="center"/>
    </xf>
    <xf numFmtId="0" fontId="15" fillId="0" borderId="1" xfId="0" applyNumberFormat="1" applyFont="1" applyFill="1" applyBorder="1" applyAlignment="1" applyProtection="1">
      <alignment horizontal="center" vertical="center"/>
    </xf>
    <xf numFmtId="0" fontId="20" fillId="0" borderId="1" xfId="0" applyFont="1" applyFill="1" applyBorder="1" applyAlignment="1">
      <alignment horizontal="center" vertical="center" wrapText="1"/>
    </xf>
    <xf numFmtId="0" fontId="11" fillId="2" borderId="1" xfId="0" applyNumberFormat="1" applyFont="1" applyFill="1" applyBorder="1" applyAlignment="1" applyProtection="1">
      <alignment horizontal="center" vertical="center"/>
    </xf>
    <xf numFmtId="0" fontId="0" fillId="0" borderId="1" xfId="0" applyFill="1" applyBorder="1" applyAlignment="1">
      <alignment horizontal="center" vertical="center"/>
    </xf>
    <xf numFmtId="0" fontId="16"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21" fillId="0" borderId="1" xfId="0" applyFont="1" applyBorder="1" applyAlignment="1">
      <alignment horizontal="center" vertical="center"/>
    </xf>
    <xf numFmtId="0" fontId="22" fillId="0" borderId="1" xfId="0" applyNumberFormat="1" applyFont="1" applyFill="1" applyBorder="1" applyAlignment="1" applyProtection="1">
      <alignment horizontal="center" vertical="center"/>
    </xf>
    <xf numFmtId="0" fontId="20" fillId="0"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1" xfId="0" applyNumberFormat="1" applyFont="1" applyFill="1" applyBorder="1" applyAlignment="1" applyProtection="1">
      <alignment horizontal="left" vertical="center"/>
    </xf>
    <xf numFmtId="0" fontId="17" fillId="0" borderId="1" xfId="0" applyNumberFormat="1" applyFont="1" applyFill="1" applyBorder="1" applyAlignment="1" applyProtection="1">
      <alignment horizontal="left" vertical="center"/>
    </xf>
    <xf numFmtId="0" fontId="11" fillId="0" borderId="1" xfId="0" applyFont="1" applyFill="1" applyBorder="1" applyAlignment="1">
      <alignment horizontal="center" vertical="center"/>
    </xf>
    <xf numFmtId="0" fontId="11" fillId="0" borderId="1" xfId="0" applyFont="1" applyFill="1" applyBorder="1" applyAlignment="1" applyProtection="1">
      <alignment horizontal="left" vertical="center" wrapText="1"/>
    </xf>
    <xf numFmtId="0" fontId="0" fillId="2" borderId="1"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xf>
    <xf numFmtId="0" fontId="0" fillId="0" borderId="1" xfId="0" applyNumberFormat="1" applyFont="1" applyFill="1" applyBorder="1" applyAlignment="1" applyProtection="1">
      <alignment horizontal="center" vertical="center"/>
    </xf>
    <xf numFmtId="0" fontId="0" fillId="0" borderId="1" xfId="0" applyFill="1" applyBorder="1" applyAlignment="1">
      <alignment horizontal="center" vertical="center" wrapText="1"/>
    </xf>
    <xf numFmtId="0" fontId="11" fillId="2" borderId="1" xfId="0" applyNumberFormat="1" applyFont="1" applyFill="1" applyBorder="1" applyAlignment="1" applyProtection="1">
      <alignment horizontal="left" vertical="center"/>
    </xf>
    <xf numFmtId="0" fontId="20" fillId="5" borderId="1" xfId="0" applyFont="1" applyFill="1" applyBorder="1" applyAlignment="1">
      <alignment horizontal="center" vertical="center" wrapText="1"/>
    </xf>
    <xf numFmtId="14" fontId="11" fillId="0" borderId="1" xfId="0" applyNumberFormat="1" applyFont="1" applyFill="1" applyBorder="1" applyAlignment="1" applyProtection="1">
      <alignment horizontal="center" vertical="center"/>
    </xf>
    <xf numFmtId="0" fontId="16" fillId="2" borderId="2" xfId="0" applyFont="1" applyFill="1" applyBorder="1" applyAlignment="1">
      <alignment horizontal="center" vertical="center"/>
    </xf>
    <xf numFmtId="0" fontId="0" fillId="0" borderId="1" xfId="0" applyBorder="1" applyAlignment="1">
      <alignment horizontal="center" vertical="center" wrapText="1"/>
    </xf>
    <xf numFmtId="0" fontId="15" fillId="2" borderId="1" xfId="0" applyFont="1" applyFill="1" applyBorder="1" applyAlignment="1">
      <alignment horizontal="left" vertical="center" wrapText="1"/>
    </xf>
    <xf numFmtId="9" fontId="16" fillId="2" borderId="1" xfId="0" applyNumberFormat="1" applyFont="1" applyFill="1" applyBorder="1" applyAlignment="1">
      <alignment horizontal="center" vertical="center" wrapText="1"/>
    </xf>
    <xf numFmtId="9" fontId="0" fillId="2" borderId="1" xfId="0" applyNumberFormat="1" applyFont="1" applyFill="1" applyBorder="1" applyAlignment="1">
      <alignment horizontal="center" vertical="center"/>
    </xf>
    <xf numFmtId="178" fontId="20"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NumberFormat="1" applyFont="1" applyFill="1" applyBorder="1" applyAlignment="1" applyProtection="1">
      <alignment horizontal="left" vertical="center"/>
    </xf>
    <xf numFmtId="9" fontId="18" fillId="0" borderId="1" xfId="0" applyNumberFormat="1" applyFont="1" applyFill="1" applyBorder="1" applyAlignment="1" applyProtection="1">
      <alignment horizontal="left" vertical="center" wrapText="1"/>
    </xf>
    <xf numFmtId="0" fontId="16" fillId="2"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xf>
    <xf numFmtId="9" fontId="16" fillId="2" borderId="1" xfId="0" applyNumberFormat="1" applyFont="1" applyFill="1" applyBorder="1" applyAlignment="1" applyProtection="1">
      <alignment horizontal="center" vertical="center"/>
    </xf>
    <xf numFmtId="0" fontId="11" fillId="2" borderId="1" xfId="0" applyNumberFormat="1" applyFont="1" applyFill="1" applyBorder="1" applyAlignment="1" applyProtection="1">
      <alignment horizontal="center" vertical="center" wrapText="1"/>
    </xf>
    <xf numFmtId="9" fontId="11" fillId="2" borderId="1" xfId="0" applyNumberFormat="1" applyFont="1" applyFill="1" applyBorder="1" applyAlignment="1" applyProtection="1">
      <alignment horizontal="center" vertical="center"/>
    </xf>
    <xf numFmtId="14" fontId="17" fillId="2" borderId="1" xfId="0" applyNumberFormat="1" applyFont="1" applyFill="1" applyBorder="1" applyAlignment="1">
      <alignment horizontal="center" vertical="center"/>
    </xf>
    <xf numFmtId="0" fontId="17"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9" fontId="18" fillId="2" borderId="1" xfId="0" applyNumberFormat="1" applyFont="1" applyFill="1" applyBorder="1" applyAlignment="1">
      <alignment horizontal="left" vertical="center"/>
    </xf>
    <xf numFmtId="0" fontId="11" fillId="0" borderId="2" xfId="0" applyFont="1" applyFill="1" applyBorder="1" applyAlignment="1">
      <alignment horizontal="left" vertical="center" wrapText="1"/>
    </xf>
    <xf numFmtId="9" fontId="20" fillId="0" borderId="1" xfId="0" applyNumberFormat="1" applyFont="1" applyFill="1" applyBorder="1" applyAlignment="1">
      <alignment horizontal="left" vertical="center" wrapText="1"/>
    </xf>
    <xf numFmtId="9" fontId="20"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9" fontId="16" fillId="2" borderId="1" xfId="0" applyNumberFormat="1" applyFont="1" applyFill="1" applyBorder="1" applyAlignment="1">
      <alignment horizontal="center" vertical="center"/>
    </xf>
    <xf numFmtId="0" fontId="23" fillId="2" borderId="1" xfId="0" applyNumberFormat="1" applyFont="1" applyFill="1" applyBorder="1" applyAlignment="1" applyProtection="1">
      <alignment horizontal="center" vertical="center" wrapText="1"/>
    </xf>
    <xf numFmtId="0" fontId="0" fillId="6" borderId="1" xfId="0" applyNumberFormat="1" applyFont="1" applyFill="1" applyBorder="1" applyAlignment="1" applyProtection="1">
      <alignment horizontal="center" vertical="center"/>
    </xf>
    <xf numFmtId="9" fontId="0" fillId="6" borderId="1" xfId="0" applyNumberFormat="1" applyFont="1" applyFill="1" applyBorder="1" applyAlignment="1" applyProtection="1">
      <alignment horizontal="center" vertical="center"/>
    </xf>
    <xf numFmtId="9" fontId="11" fillId="0" borderId="1" xfId="0" applyNumberFormat="1" applyFont="1" applyFill="1" applyBorder="1" applyAlignment="1" applyProtection="1">
      <alignment horizontal="center" vertical="center"/>
    </xf>
    <xf numFmtId="0" fontId="11" fillId="5" borderId="1" xfId="0" applyNumberFormat="1" applyFont="1" applyFill="1" applyBorder="1" applyAlignment="1" applyProtection="1">
      <alignment horizontal="center" vertical="center"/>
    </xf>
    <xf numFmtId="0" fontId="11" fillId="2" borderId="1" xfId="0" applyFont="1" applyFill="1" applyBorder="1" applyAlignment="1">
      <alignment vertical="center" wrapText="1"/>
    </xf>
    <xf numFmtId="0" fontId="11" fillId="2" borderId="0" xfId="0" applyFont="1" applyFill="1" applyAlignment="1">
      <alignment vertical="center" wrapText="1"/>
    </xf>
    <xf numFmtId="0" fontId="16" fillId="2" borderId="0" xfId="0" applyFont="1" applyFill="1">
      <alignment vertical="center"/>
    </xf>
    <xf numFmtId="176" fontId="16" fillId="2" borderId="1" xfId="0" applyNumberFormat="1" applyFont="1" applyFill="1" applyBorder="1" applyAlignment="1">
      <alignment horizontal="left" vertical="center" wrapText="1"/>
    </xf>
    <xf numFmtId="0" fontId="17" fillId="2" borderId="1" xfId="0" applyFont="1" applyFill="1" applyBorder="1" applyAlignment="1">
      <alignment horizontal="center" vertical="center"/>
    </xf>
    <xf numFmtId="0" fontId="15" fillId="2" borderId="1" xfId="0" applyFont="1" applyFill="1" applyBorder="1" applyAlignment="1" applyProtection="1">
      <alignment horizontal="left" vertical="center" wrapText="1"/>
    </xf>
    <xf numFmtId="0" fontId="24" fillId="2" borderId="1" xfId="0" applyFont="1" applyFill="1" applyBorder="1" applyAlignment="1" applyProtection="1">
      <alignment horizontal="left" vertical="center" wrapText="1"/>
    </xf>
    <xf numFmtId="0" fontId="25" fillId="2" borderId="1" xfId="0" applyFont="1" applyFill="1" applyBorder="1" applyAlignment="1">
      <alignment horizontal="left" vertical="center"/>
    </xf>
    <xf numFmtId="0" fontId="25" fillId="2" borderId="1" xfId="0" applyNumberFormat="1" applyFont="1" applyFill="1" applyBorder="1" applyAlignment="1" applyProtection="1">
      <alignment horizontal="left" vertical="center"/>
    </xf>
    <xf numFmtId="0" fontId="16"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xf>
    <xf numFmtId="0" fontId="22" fillId="0" borderId="1" xfId="0"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wrapText="1"/>
    </xf>
    <xf numFmtId="0" fontId="22" fillId="0" borderId="1" xfId="0" applyFont="1" applyFill="1" applyBorder="1" applyAlignment="1">
      <alignment horizontal="center" vertical="center"/>
    </xf>
    <xf numFmtId="0" fontId="26" fillId="2" borderId="1" xfId="0" applyNumberFormat="1" applyFont="1" applyFill="1" applyBorder="1" applyAlignment="1" applyProtection="1">
      <alignment horizontal="center" vertical="center" wrapText="1"/>
    </xf>
    <xf numFmtId="49" fontId="16" fillId="2" borderId="1" xfId="0" applyNumberFormat="1" applyFont="1" applyFill="1" applyBorder="1" applyAlignment="1">
      <alignment horizontal="center" vertical="center" wrapText="1"/>
    </xf>
    <xf numFmtId="0" fontId="20" fillId="2" borderId="1" xfId="0" applyFont="1" applyFill="1" applyBorder="1" applyAlignment="1">
      <alignment horizontal="left" vertical="center"/>
    </xf>
    <xf numFmtId="9" fontId="20" fillId="2" borderId="1" xfId="0" applyNumberFormat="1" applyFont="1" applyFill="1" applyBorder="1" applyAlignment="1">
      <alignment horizontal="left" vertical="center"/>
    </xf>
    <xf numFmtId="0" fontId="17" fillId="5" borderId="1" xfId="0" applyNumberFormat="1"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9" fontId="16" fillId="2" borderId="1" xfId="0" applyNumberFormat="1" applyFont="1" applyFill="1" applyBorder="1" applyAlignment="1">
      <alignment horizontal="left" vertical="center"/>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xf>
    <xf numFmtId="0" fontId="24" fillId="2" borderId="1" xfId="0" applyFont="1" applyFill="1" applyBorder="1" applyAlignment="1">
      <alignment horizontal="left" vertical="center" wrapText="1"/>
    </xf>
    <xf numFmtId="9" fontId="25" fillId="2" borderId="1" xfId="0" applyNumberFormat="1" applyFont="1" applyFill="1" applyBorder="1" applyAlignment="1">
      <alignment horizontal="left" vertical="center"/>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27" fillId="0" borderId="1" xfId="0" applyNumberFormat="1" applyFont="1" applyFill="1" applyBorder="1" applyAlignment="1" applyProtection="1">
      <alignment horizontal="center" vertical="center"/>
    </xf>
    <xf numFmtId="9" fontId="18" fillId="0" borderId="1"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vertical="center" wrapText="1"/>
      <protection locked="0"/>
    </xf>
    <xf numFmtId="0" fontId="20" fillId="0" borderId="1" xfId="0" applyFont="1" applyFill="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colors>
    <mruColors>
      <color rgb="00FF0000"/>
      <color rgb="00DEE8F2"/>
      <color rgb="000070C0"/>
      <color rgb="00FFFF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T118"/>
  <sheetViews>
    <sheetView zoomScaleSheetLayoutView="60" workbookViewId="0">
      <selection activeCell="B72" sqref="B5:P72"/>
    </sheetView>
  </sheetViews>
  <sheetFormatPr defaultColWidth="9" defaultRowHeight="13.5"/>
  <cols>
    <col min="1" max="1" width="4.63333333333333" customWidth="1"/>
    <col min="2" max="2" width="17.5" style="58" customWidth="1"/>
    <col min="3" max="3" width="19.8833333333333" style="58" customWidth="1"/>
    <col min="4" max="4" width="10.6333333333333" style="58" customWidth="1"/>
    <col min="5" max="5" width="12.3833333333333" style="58" customWidth="1"/>
    <col min="6" max="6" width="10.5" style="58"/>
    <col min="7" max="7" width="9.13333333333333" style="58" customWidth="1"/>
    <col min="8" max="8" width="13.6333333333333" style="58" customWidth="1"/>
    <col min="9" max="9" width="14.8833333333333" style="58" customWidth="1"/>
    <col min="10" max="10" width="9" style="58"/>
    <col min="11" max="11" width="11.6333333333333" style="58" customWidth="1"/>
    <col min="12" max="12" width="9" style="58"/>
    <col min="13" max="13" width="12.6333333333333" style="58" customWidth="1"/>
    <col min="14" max="15" width="9" style="58"/>
    <col min="16" max="16" width="20.5" style="59" customWidth="1"/>
  </cols>
  <sheetData>
    <row r="1" spans="1:1">
      <c r="A1" t="s">
        <v>0</v>
      </c>
    </row>
    <row r="2" ht="18.75" spans="1:16">
      <c r="A2" s="60" t="s">
        <v>1</v>
      </c>
      <c r="B2" s="61"/>
      <c r="C2" s="61"/>
      <c r="D2" s="61"/>
      <c r="E2" s="61"/>
      <c r="F2" s="61"/>
      <c r="G2" s="61"/>
      <c r="H2" s="61"/>
      <c r="I2" s="61"/>
      <c r="J2" s="61"/>
      <c r="K2" s="61"/>
      <c r="L2" s="61"/>
      <c r="M2" s="61"/>
      <c r="N2" s="61"/>
      <c r="O2" s="61"/>
      <c r="P2" s="61"/>
    </row>
    <row r="3" spans="1:1">
      <c r="A3" t="s">
        <v>2</v>
      </c>
    </row>
    <row r="4" ht="40.5" spans="1:16">
      <c r="A4" s="62" t="s">
        <v>3</v>
      </c>
      <c r="B4" s="63" t="s">
        <v>4</v>
      </c>
      <c r="C4" s="63" t="s">
        <v>5</v>
      </c>
      <c r="D4" s="64" t="s">
        <v>6</v>
      </c>
      <c r="E4" s="64" t="s">
        <v>7</v>
      </c>
      <c r="F4" s="64" t="s">
        <v>8</v>
      </c>
      <c r="G4" s="63" t="s">
        <v>9</v>
      </c>
      <c r="H4" s="64" t="s">
        <v>10</v>
      </c>
      <c r="I4" s="64" t="s">
        <v>11</v>
      </c>
      <c r="J4" s="64" t="s">
        <v>12</v>
      </c>
      <c r="K4" s="64" t="s">
        <v>13</v>
      </c>
      <c r="L4" s="64" t="s">
        <v>14</v>
      </c>
      <c r="M4" s="64" t="s">
        <v>15</v>
      </c>
      <c r="N4" s="112" t="s">
        <v>16</v>
      </c>
      <c r="O4" s="64" t="s">
        <v>17</v>
      </c>
      <c r="P4" s="112" t="s">
        <v>18</v>
      </c>
    </row>
    <row r="5" ht="27" spans="1:17">
      <c r="A5" s="65"/>
      <c r="B5" s="66" t="s">
        <v>19</v>
      </c>
      <c r="C5" s="66" t="s">
        <v>20</v>
      </c>
      <c r="D5" s="66">
        <v>21.8</v>
      </c>
      <c r="E5" s="66" t="s">
        <v>21</v>
      </c>
      <c r="F5" s="66" t="s">
        <v>22</v>
      </c>
      <c r="G5" s="66" t="s">
        <v>23</v>
      </c>
      <c r="H5" s="66" t="s">
        <v>19</v>
      </c>
      <c r="I5" s="113" t="s">
        <v>24</v>
      </c>
      <c r="J5" s="66">
        <v>380</v>
      </c>
      <c r="K5" s="66">
        <v>21800</v>
      </c>
      <c r="L5" s="69">
        <v>12</v>
      </c>
      <c r="M5" s="70" t="s">
        <v>25</v>
      </c>
      <c r="N5" s="66" t="s">
        <v>22</v>
      </c>
      <c r="O5" s="114">
        <v>0.6</v>
      </c>
      <c r="P5" s="70" t="s">
        <v>26</v>
      </c>
      <c r="Q5" s="59"/>
    </row>
    <row r="6" ht="27" spans="1:17">
      <c r="A6" s="65"/>
      <c r="B6" s="67" t="s">
        <v>27</v>
      </c>
      <c r="C6" s="68" t="s">
        <v>28</v>
      </c>
      <c r="D6" s="69">
        <v>8</v>
      </c>
      <c r="E6" s="70" t="s">
        <v>21</v>
      </c>
      <c r="F6" s="71" t="s">
        <v>22</v>
      </c>
      <c r="G6" s="71" t="s">
        <v>23</v>
      </c>
      <c r="H6" s="67" t="s">
        <v>27</v>
      </c>
      <c r="I6" s="102" t="s">
        <v>24</v>
      </c>
      <c r="J6" s="71" t="s">
        <v>29</v>
      </c>
      <c r="K6" s="66">
        <v>8000</v>
      </c>
      <c r="L6" s="69">
        <v>5</v>
      </c>
      <c r="M6" s="70" t="s">
        <v>25</v>
      </c>
      <c r="N6" s="71" t="s">
        <v>22</v>
      </c>
      <c r="O6" s="115">
        <v>0.6</v>
      </c>
      <c r="P6" s="89" t="s">
        <v>30</v>
      </c>
      <c r="Q6" s="59"/>
    </row>
    <row r="7" ht="40.5" spans="1:17">
      <c r="A7" s="65"/>
      <c r="B7" s="67" t="s">
        <v>31</v>
      </c>
      <c r="C7" s="72" t="s">
        <v>32</v>
      </c>
      <c r="D7" s="73">
        <v>18.63</v>
      </c>
      <c r="E7" s="70" t="s">
        <v>21</v>
      </c>
      <c r="F7" s="71" t="s">
        <v>22</v>
      </c>
      <c r="G7" s="71" t="s">
        <v>23</v>
      </c>
      <c r="H7" s="67" t="s">
        <v>31</v>
      </c>
      <c r="I7" s="102" t="s">
        <v>24</v>
      </c>
      <c r="J7" s="71" t="s">
        <v>29</v>
      </c>
      <c r="K7" s="66">
        <v>18000</v>
      </c>
      <c r="L7" s="69">
        <v>13</v>
      </c>
      <c r="M7" s="70" t="s">
        <v>25</v>
      </c>
      <c r="N7" s="71" t="s">
        <v>22</v>
      </c>
      <c r="O7" s="115">
        <v>0.6</v>
      </c>
      <c r="P7" s="89" t="s">
        <v>30</v>
      </c>
      <c r="Q7" s="59"/>
    </row>
    <row r="8" s="57" customFormat="1" ht="39" customHeight="1" spans="1:17">
      <c r="A8" s="74"/>
      <c r="B8" s="67" t="s">
        <v>33</v>
      </c>
      <c r="C8" s="72" t="s">
        <v>34</v>
      </c>
      <c r="D8" s="73">
        <v>8</v>
      </c>
      <c r="E8" s="70" t="s">
        <v>21</v>
      </c>
      <c r="F8" s="71" t="s">
        <v>22</v>
      </c>
      <c r="G8" s="71" t="s">
        <v>23</v>
      </c>
      <c r="H8" s="67" t="s">
        <v>33</v>
      </c>
      <c r="I8" s="102" t="s">
        <v>24</v>
      </c>
      <c r="J8" s="71" t="s">
        <v>29</v>
      </c>
      <c r="K8" s="66">
        <v>8000</v>
      </c>
      <c r="L8" s="69">
        <v>5</v>
      </c>
      <c r="M8" s="70" t="s">
        <v>25</v>
      </c>
      <c r="N8" s="71" t="s">
        <v>22</v>
      </c>
      <c r="O8" s="115">
        <v>0.6</v>
      </c>
      <c r="P8" s="89" t="s">
        <v>30</v>
      </c>
      <c r="Q8" s="141"/>
    </row>
    <row r="9" s="57" customFormat="1" ht="39" customHeight="1" spans="1:17">
      <c r="A9" s="74"/>
      <c r="B9" s="67" t="s">
        <v>35</v>
      </c>
      <c r="C9" s="72" t="s">
        <v>36</v>
      </c>
      <c r="D9" s="73">
        <v>32</v>
      </c>
      <c r="E9" s="70" t="s">
        <v>21</v>
      </c>
      <c r="F9" s="71" t="s">
        <v>22</v>
      </c>
      <c r="G9" s="71" t="s">
        <v>23</v>
      </c>
      <c r="H9" s="67" t="s">
        <v>35</v>
      </c>
      <c r="I9" s="102" t="s">
        <v>24</v>
      </c>
      <c r="J9" s="71" t="s">
        <v>29</v>
      </c>
      <c r="K9" s="66">
        <v>32000</v>
      </c>
      <c r="L9" s="69">
        <v>20</v>
      </c>
      <c r="M9" s="70" t="s">
        <v>25</v>
      </c>
      <c r="N9" s="71" t="s">
        <v>22</v>
      </c>
      <c r="O9" s="115">
        <v>0.6</v>
      </c>
      <c r="P9" s="89" t="s">
        <v>30</v>
      </c>
      <c r="Q9" s="141"/>
    </row>
    <row r="10" s="57" customFormat="1" ht="39" customHeight="1" spans="1:17">
      <c r="A10" s="75"/>
      <c r="B10" s="67" t="s">
        <v>37</v>
      </c>
      <c r="C10" s="72" t="s">
        <v>38</v>
      </c>
      <c r="D10" s="73">
        <v>30</v>
      </c>
      <c r="E10" s="70" t="s">
        <v>21</v>
      </c>
      <c r="F10" s="71" t="s">
        <v>22</v>
      </c>
      <c r="G10" s="71" t="s">
        <v>23</v>
      </c>
      <c r="H10" s="67" t="s">
        <v>37</v>
      </c>
      <c r="I10" s="102" t="s">
        <v>24</v>
      </c>
      <c r="J10" s="71">
        <v>380</v>
      </c>
      <c r="K10" s="66">
        <v>30000</v>
      </c>
      <c r="L10" s="69">
        <v>20</v>
      </c>
      <c r="M10" s="70" t="s">
        <v>25</v>
      </c>
      <c r="N10" s="71" t="s">
        <v>22</v>
      </c>
      <c r="O10" s="115">
        <v>0.6</v>
      </c>
      <c r="P10" s="89" t="s">
        <v>30</v>
      </c>
      <c r="Q10" s="141"/>
    </row>
    <row r="11" s="57" customFormat="1" ht="39" customHeight="1" spans="1:17">
      <c r="A11" s="76"/>
      <c r="B11" s="77" t="s">
        <v>39</v>
      </c>
      <c r="C11" s="77" t="s">
        <v>40</v>
      </c>
      <c r="D11" s="77">
        <v>23</v>
      </c>
      <c r="E11" s="78" t="s">
        <v>21</v>
      </c>
      <c r="F11" s="79" t="s">
        <v>22</v>
      </c>
      <c r="G11" s="79" t="s">
        <v>23</v>
      </c>
      <c r="H11" s="77" t="s">
        <v>39</v>
      </c>
      <c r="I11" s="79" t="s">
        <v>24</v>
      </c>
      <c r="J11" s="79">
        <v>380</v>
      </c>
      <c r="K11" s="79">
        <v>20142</v>
      </c>
      <c r="L11" s="79">
        <v>16.376</v>
      </c>
      <c r="M11" s="78" t="s">
        <v>25</v>
      </c>
      <c r="N11" s="116">
        <f>K11*0.1593</f>
        <v>3208.6206</v>
      </c>
      <c r="O11" s="117">
        <v>0.6</v>
      </c>
      <c r="P11" s="89" t="s">
        <v>41</v>
      </c>
      <c r="Q11" s="141"/>
    </row>
    <row r="12" s="57" customFormat="1" ht="39" customHeight="1" spans="1:17">
      <c r="A12" s="80"/>
      <c r="B12" s="77" t="s">
        <v>42</v>
      </c>
      <c r="C12" s="77" t="s">
        <v>43</v>
      </c>
      <c r="D12" s="77">
        <v>5</v>
      </c>
      <c r="E12" s="78" t="s">
        <v>21</v>
      </c>
      <c r="F12" s="79" t="s">
        <v>22</v>
      </c>
      <c r="G12" s="79" t="s">
        <v>23</v>
      </c>
      <c r="H12" s="77" t="s">
        <v>42</v>
      </c>
      <c r="I12" s="79" t="s">
        <v>24</v>
      </c>
      <c r="J12" s="79">
        <v>380</v>
      </c>
      <c r="K12" s="118">
        <v>4379</v>
      </c>
      <c r="L12" s="118">
        <v>3.56</v>
      </c>
      <c r="M12" s="78" t="s">
        <v>25</v>
      </c>
      <c r="N12" s="116">
        <f>K12*0.1593</f>
        <v>697.5747</v>
      </c>
      <c r="O12" s="117">
        <v>0.6</v>
      </c>
      <c r="P12" s="89" t="s">
        <v>41</v>
      </c>
      <c r="Q12" s="141"/>
    </row>
    <row r="13" s="57" customFormat="1" ht="39" customHeight="1" spans="1:17">
      <c r="A13" s="80"/>
      <c r="B13" s="81" t="s">
        <v>44</v>
      </c>
      <c r="C13" s="81" t="s">
        <v>45</v>
      </c>
      <c r="D13" s="81">
        <v>25</v>
      </c>
      <c r="E13" s="82" t="s">
        <v>21</v>
      </c>
      <c r="F13" s="83">
        <v>44480</v>
      </c>
      <c r="G13" s="84" t="s">
        <v>23</v>
      </c>
      <c r="H13" s="81" t="s">
        <v>44</v>
      </c>
      <c r="I13" s="81" t="s">
        <v>24</v>
      </c>
      <c r="J13" s="99">
        <v>380</v>
      </c>
      <c r="K13" s="119">
        <f>D13*8*365</f>
        <v>73000</v>
      </c>
      <c r="L13" s="99">
        <v>13</v>
      </c>
      <c r="M13" s="99" t="s">
        <v>25</v>
      </c>
      <c r="N13" s="120" t="s">
        <v>22</v>
      </c>
      <c r="O13" s="121">
        <v>0.6</v>
      </c>
      <c r="P13" s="89" t="s">
        <v>46</v>
      </c>
      <c r="Q13" s="142"/>
    </row>
    <row r="14" s="57" customFormat="1" ht="39" customHeight="1" spans="1:17">
      <c r="A14" s="80"/>
      <c r="B14" s="81" t="s">
        <v>47</v>
      </c>
      <c r="C14" s="81" t="s">
        <v>48</v>
      </c>
      <c r="D14" s="81">
        <v>25</v>
      </c>
      <c r="E14" s="82" t="s">
        <v>21</v>
      </c>
      <c r="F14" s="83">
        <v>44480</v>
      </c>
      <c r="G14" s="84" t="s">
        <v>23</v>
      </c>
      <c r="H14" s="81" t="s">
        <v>47</v>
      </c>
      <c r="I14" s="81" t="s">
        <v>24</v>
      </c>
      <c r="J14" s="99">
        <v>380</v>
      </c>
      <c r="K14" s="119">
        <f>D14*8*365</f>
        <v>73000</v>
      </c>
      <c r="L14" s="99">
        <v>13</v>
      </c>
      <c r="M14" s="99" t="s">
        <v>25</v>
      </c>
      <c r="N14" s="120" t="s">
        <v>22</v>
      </c>
      <c r="O14" s="121">
        <v>0.6</v>
      </c>
      <c r="P14" s="89" t="s">
        <v>46</v>
      </c>
      <c r="Q14" s="142"/>
    </row>
    <row r="15" s="57" customFormat="1" ht="39" customHeight="1" spans="1:20">
      <c r="A15" s="80"/>
      <c r="B15" s="85" t="s">
        <v>49</v>
      </c>
      <c r="C15" s="85" t="s">
        <v>50</v>
      </c>
      <c r="D15" s="85">
        <v>64.685</v>
      </c>
      <c r="E15" s="85" t="s">
        <v>49</v>
      </c>
      <c r="F15" s="86" t="s">
        <v>22</v>
      </c>
      <c r="G15" s="86" t="s">
        <v>23</v>
      </c>
      <c r="H15" s="87" t="s">
        <v>49</v>
      </c>
      <c r="I15" s="122" t="s">
        <v>24</v>
      </c>
      <c r="J15" s="86" t="s">
        <v>51</v>
      </c>
      <c r="K15" s="85">
        <v>58217</v>
      </c>
      <c r="L15" s="86">
        <v>35</v>
      </c>
      <c r="M15" s="86" t="s">
        <v>25</v>
      </c>
      <c r="N15" s="123">
        <f>K15*0.37</f>
        <v>21540.29</v>
      </c>
      <c r="O15" s="124">
        <v>0.6</v>
      </c>
      <c r="P15" s="68" t="s">
        <v>52</v>
      </c>
      <c r="Q15" s="143" t="s">
        <v>53</v>
      </c>
      <c r="R15" s="143"/>
      <c r="S15" s="143"/>
      <c r="T15" s="143"/>
    </row>
    <row r="16" s="57" customFormat="1" ht="39" customHeight="1" spans="1:17">
      <c r="A16" s="80"/>
      <c r="B16" s="64" t="s">
        <v>54</v>
      </c>
      <c r="C16" s="88" t="s">
        <v>55</v>
      </c>
      <c r="D16" s="88">
        <v>70</v>
      </c>
      <c r="E16" s="88" t="s">
        <v>21</v>
      </c>
      <c r="F16" s="89" t="s">
        <v>22</v>
      </c>
      <c r="G16" s="89" t="s">
        <v>23</v>
      </c>
      <c r="H16" s="88" t="s">
        <v>54</v>
      </c>
      <c r="I16" s="125" t="s">
        <v>24</v>
      </c>
      <c r="J16" s="89">
        <v>380</v>
      </c>
      <c r="K16" s="88">
        <f t="shared" ref="K16:K27" si="0">D16*1000</f>
        <v>70000</v>
      </c>
      <c r="L16" s="89">
        <f t="shared" ref="L16:L27" si="1">D16*0.6</f>
        <v>42</v>
      </c>
      <c r="M16" s="89" t="s">
        <v>25</v>
      </c>
      <c r="N16" s="123">
        <f t="shared" ref="N16:N27" si="2">K16*0.18</f>
        <v>12600</v>
      </c>
      <c r="O16" s="126">
        <v>0.6</v>
      </c>
      <c r="P16" s="89" t="s">
        <v>56</v>
      </c>
      <c r="Q16" s="142"/>
    </row>
    <row r="17" s="57" customFormat="1" ht="39" customHeight="1" spans="1:17">
      <c r="A17" s="80"/>
      <c r="B17" s="64" t="s">
        <v>57</v>
      </c>
      <c r="C17" s="88" t="s">
        <v>58</v>
      </c>
      <c r="D17" s="88">
        <v>13</v>
      </c>
      <c r="E17" s="88" t="s">
        <v>21</v>
      </c>
      <c r="F17" s="89" t="s">
        <v>22</v>
      </c>
      <c r="G17" s="89" t="s">
        <v>23</v>
      </c>
      <c r="H17" s="88" t="s">
        <v>57</v>
      </c>
      <c r="I17" s="125" t="s">
        <v>24</v>
      </c>
      <c r="J17" s="89">
        <v>380</v>
      </c>
      <c r="K17" s="88">
        <f t="shared" si="0"/>
        <v>13000</v>
      </c>
      <c r="L17" s="89">
        <f t="shared" si="1"/>
        <v>7.8</v>
      </c>
      <c r="M17" s="89" t="s">
        <v>25</v>
      </c>
      <c r="N17" s="123">
        <f t="shared" si="2"/>
        <v>2340</v>
      </c>
      <c r="O17" s="126">
        <v>0.6</v>
      </c>
      <c r="P17" s="89" t="s">
        <v>56</v>
      </c>
      <c r="Q17" s="142"/>
    </row>
    <row r="18" ht="24" spans="1:17">
      <c r="A18" s="66"/>
      <c r="B18" s="64" t="s">
        <v>59</v>
      </c>
      <c r="C18" s="88" t="s">
        <v>60</v>
      </c>
      <c r="D18" s="88">
        <v>25</v>
      </c>
      <c r="E18" s="88" t="s">
        <v>21</v>
      </c>
      <c r="F18" s="89" t="s">
        <v>22</v>
      </c>
      <c r="G18" s="89" t="s">
        <v>23</v>
      </c>
      <c r="H18" s="88" t="s">
        <v>59</v>
      </c>
      <c r="I18" s="125" t="s">
        <v>24</v>
      </c>
      <c r="J18" s="89">
        <v>380</v>
      </c>
      <c r="K18" s="88">
        <f t="shared" si="0"/>
        <v>25000</v>
      </c>
      <c r="L18" s="89">
        <f t="shared" si="1"/>
        <v>15</v>
      </c>
      <c r="M18" s="89" t="s">
        <v>25</v>
      </c>
      <c r="N18" s="123">
        <f t="shared" si="2"/>
        <v>4500</v>
      </c>
      <c r="O18" s="126">
        <v>0.6</v>
      </c>
      <c r="P18" s="89" t="s">
        <v>56</v>
      </c>
      <c r="Q18" s="59"/>
    </row>
    <row r="19" ht="24" spans="1:17">
      <c r="A19" s="80"/>
      <c r="B19" s="64" t="s">
        <v>61</v>
      </c>
      <c r="C19" s="88" t="s">
        <v>62</v>
      </c>
      <c r="D19" s="88">
        <v>50</v>
      </c>
      <c r="E19" s="88" t="s">
        <v>21</v>
      </c>
      <c r="F19" s="89" t="s">
        <v>22</v>
      </c>
      <c r="G19" s="89" t="s">
        <v>23</v>
      </c>
      <c r="H19" s="88" t="s">
        <v>61</v>
      </c>
      <c r="I19" s="125" t="s">
        <v>24</v>
      </c>
      <c r="J19" s="89">
        <v>380</v>
      </c>
      <c r="K19" s="88">
        <f t="shared" si="0"/>
        <v>50000</v>
      </c>
      <c r="L19" s="89">
        <f t="shared" si="1"/>
        <v>30</v>
      </c>
      <c r="M19" s="89" t="s">
        <v>25</v>
      </c>
      <c r="N19" s="123">
        <f t="shared" si="2"/>
        <v>9000</v>
      </c>
      <c r="O19" s="126">
        <v>0.6</v>
      </c>
      <c r="P19" s="89" t="s">
        <v>56</v>
      </c>
      <c r="Q19" s="59"/>
    </row>
    <row r="20" ht="24" spans="1:17">
      <c r="A20" s="90"/>
      <c r="B20" s="64" t="s">
        <v>63</v>
      </c>
      <c r="C20" s="88" t="s">
        <v>64</v>
      </c>
      <c r="D20" s="88">
        <v>15</v>
      </c>
      <c r="E20" s="88" t="s">
        <v>21</v>
      </c>
      <c r="F20" s="89" t="s">
        <v>22</v>
      </c>
      <c r="G20" s="89" t="s">
        <v>23</v>
      </c>
      <c r="H20" s="88" t="s">
        <v>63</v>
      </c>
      <c r="I20" s="125" t="s">
        <v>24</v>
      </c>
      <c r="J20" s="89">
        <v>380</v>
      </c>
      <c r="K20" s="88">
        <f t="shared" si="0"/>
        <v>15000</v>
      </c>
      <c r="L20" s="89">
        <f t="shared" si="1"/>
        <v>9</v>
      </c>
      <c r="M20" s="89" t="s">
        <v>25</v>
      </c>
      <c r="N20" s="123">
        <f t="shared" si="2"/>
        <v>2700</v>
      </c>
      <c r="O20" s="126">
        <v>0.6</v>
      </c>
      <c r="P20" s="89" t="s">
        <v>56</v>
      </c>
      <c r="Q20" s="59"/>
    </row>
    <row r="21" ht="24" spans="1:17">
      <c r="A21" s="80"/>
      <c r="B21" s="64" t="s">
        <v>63</v>
      </c>
      <c r="C21" s="88" t="s">
        <v>65</v>
      </c>
      <c r="D21" s="88">
        <v>42</v>
      </c>
      <c r="E21" s="88" t="s">
        <v>21</v>
      </c>
      <c r="F21" s="89" t="s">
        <v>22</v>
      </c>
      <c r="G21" s="89" t="s">
        <v>23</v>
      </c>
      <c r="H21" s="88" t="s">
        <v>63</v>
      </c>
      <c r="I21" s="125" t="s">
        <v>24</v>
      </c>
      <c r="J21" s="89">
        <v>380</v>
      </c>
      <c r="K21" s="88">
        <f t="shared" si="0"/>
        <v>42000</v>
      </c>
      <c r="L21" s="89">
        <f t="shared" si="1"/>
        <v>25.2</v>
      </c>
      <c r="M21" s="89" t="s">
        <v>25</v>
      </c>
      <c r="N21" s="123">
        <f t="shared" si="2"/>
        <v>7560</v>
      </c>
      <c r="O21" s="126">
        <v>0.6</v>
      </c>
      <c r="P21" s="89" t="s">
        <v>56</v>
      </c>
      <c r="Q21" s="59"/>
    </row>
    <row r="22" ht="24" spans="1:17">
      <c r="A22" s="66"/>
      <c r="B22" s="64" t="s">
        <v>66</v>
      </c>
      <c r="C22" s="88" t="s">
        <v>67</v>
      </c>
      <c r="D22" s="88">
        <v>12</v>
      </c>
      <c r="E22" s="88" t="s">
        <v>21</v>
      </c>
      <c r="F22" s="89" t="s">
        <v>22</v>
      </c>
      <c r="G22" s="89" t="s">
        <v>23</v>
      </c>
      <c r="H22" s="88" t="s">
        <v>66</v>
      </c>
      <c r="I22" s="125" t="s">
        <v>24</v>
      </c>
      <c r="J22" s="89">
        <v>380</v>
      </c>
      <c r="K22" s="88">
        <f t="shared" si="0"/>
        <v>12000</v>
      </c>
      <c r="L22" s="89">
        <f t="shared" si="1"/>
        <v>7.2</v>
      </c>
      <c r="M22" s="89" t="s">
        <v>25</v>
      </c>
      <c r="N22" s="123">
        <f t="shared" si="2"/>
        <v>2160</v>
      </c>
      <c r="O22" s="126">
        <v>0.6</v>
      </c>
      <c r="P22" s="89" t="s">
        <v>56</v>
      </c>
      <c r="Q22" s="59"/>
    </row>
    <row r="23" ht="24" spans="1:17">
      <c r="A23" s="89"/>
      <c r="B23" s="64" t="s">
        <v>68</v>
      </c>
      <c r="C23" s="88" t="s">
        <v>69</v>
      </c>
      <c r="D23" s="88">
        <v>18</v>
      </c>
      <c r="E23" s="88" t="s">
        <v>21</v>
      </c>
      <c r="F23" s="89" t="s">
        <v>22</v>
      </c>
      <c r="G23" s="89" t="s">
        <v>23</v>
      </c>
      <c r="H23" s="88" t="s">
        <v>68</v>
      </c>
      <c r="I23" s="125" t="s">
        <v>24</v>
      </c>
      <c r="J23" s="89">
        <v>380</v>
      </c>
      <c r="K23" s="88">
        <f t="shared" si="0"/>
        <v>18000</v>
      </c>
      <c r="L23" s="89">
        <f t="shared" si="1"/>
        <v>10.8</v>
      </c>
      <c r="M23" s="89" t="s">
        <v>25</v>
      </c>
      <c r="N23" s="123">
        <f t="shared" si="2"/>
        <v>3240</v>
      </c>
      <c r="O23" s="126">
        <v>0.6</v>
      </c>
      <c r="P23" s="89" t="s">
        <v>56</v>
      </c>
      <c r="Q23" s="59"/>
    </row>
    <row r="24" ht="24" spans="1:17">
      <c r="A24" s="80"/>
      <c r="B24" s="64" t="s">
        <v>70</v>
      </c>
      <c r="C24" s="88" t="s">
        <v>71</v>
      </c>
      <c r="D24" s="88">
        <v>36</v>
      </c>
      <c r="E24" s="88" t="s">
        <v>21</v>
      </c>
      <c r="F24" s="89" t="s">
        <v>22</v>
      </c>
      <c r="G24" s="89" t="s">
        <v>23</v>
      </c>
      <c r="H24" s="88" t="s">
        <v>70</v>
      </c>
      <c r="I24" s="125" t="s">
        <v>24</v>
      </c>
      <c r="J24" s="89">
        <v>380</v>
      </c>
      <c r="K24" s="88">
        <f t="shared" si="0"/>
        <v>36000</v>
      </c>
      <c r="L24" s="89">
        <f t="shared" si="1"/>
        <v>21.6</v>
      </c>
      <c r="M24" s="89" t="s">
        <v>25</v>
      </c>
      <c r="N24" s="123">
        <f t="shared" si="2"/>
        <v>6480</v>
      </c>
      <c r="O24" s="126">
        <v>0.6</v>
      </c>
      <c r="P24" s="89" t="s">
        <v>56</v>
      </c>
      <c r="Q24" s="59"/>
    </row>
    <row r="25" ht="24" spans="1:17">
      <c r="A25" s="80"/>
      <c r="B25" s="64" t="s">
        <v>72</v>
      </c>
      <c r="C25" s="88" t="s">
        <v>73</v>
      </c>
      <c r="D25" s="88">
        <v>50</v>
      </c>
      <c r="E25" s="88" t="s">
        <v>21</v>
      </c>
      <c r="F25" s="89" t="s">
        <v>22</v>
      </c>
      <c r="G25" s="89" t="s">
        <v>23</v>
      </c>
      <c r="H25" s="88" t="s">
        <v>72</v>
      </c>
      <c r="I25" s="125" t="s">
        <v>24</v>
      </c>
      <c r="J25" s="89">
        <v>380</v>
      </c>
      <c r="K25" s="88">
        <f t="shared" si="0"/>
        <v>50000</v>
      </c>
      <c r="L25" s="89">
        <f t="shared" si="1"/>
        <v>30</v>
      </c>
      <c r="M25" s="89" t="s">
        <v>25</v>
      </c>
      <c r="N25" s="123">
        <f t="shared" si="2"/>
        <v>9000</v>
      </c>
      <c r="O25" s="126">
        <v>0.6</v>
      </c>
      <c r="P25" s="89" t="s">
        <v>56</v>
      </c>
      <c r="Q25" s="89"/>
    </row>
    <row r="26" ht="24" spans="1:17">
      <c r="A26" s="80"/>
      <c r="B26" s="64" t="s">
        <v>74</v>
      </c>
      <c r="C26" s="88" t="s">
        <v>75</v>
      </c>
      <c r="D26" s="88">
        <v>23</v>
      </c>
      <c r="E26" s="88" t="s">
        <v>21</v>
      </c>
      <c r="F26" s="89" t="s">
        <v>22</v>
      </c>
      <c r="G26" s="89" t="s">
        <v>23</v>
      </c>
      <c r="H26" s="88" t="s">
        <v>74</v>
      </c>
      <c r="I26" s="125" t="s">
        <v>24</v>
      </c>
      <c r="J26" s="89">
        <v>380</v>
      </c>
      <c r="K26" s="88">
        <f t="shared" si="0"/>
        <v>23000</v>
      </c>
      <c r="L26" s="89">
        <f t="shared" si="1"/>
        <v>13.8</v>
      </c>
      <c r="M26" s="89" t="s">
        <v>25</v>
      </c>
      <c r="N26" s="123">
        <f t="shared" si="2"/>
        <v>4140</v>
      </c>
      <c r="O26" s="126">
        <v>0.6</v>
      </c>
      <c r="P26" s="89" t="s">
        <v>56</v>
      </c>
      <c r="Q26" s="89"/>
    </row>
    <row r="27" ht="24" spans="1:17">
      <c r="A27" s="80"/>
      <c r="B27" s="64" t="s">
        <v>76</v>
      </c>
      <c r="C27" s="88" t="s">
        <v>77</v>
      </c>
      <c r="D27" s="88">
        <v>29</v>
      </c>
      <c r="E27" s="88" t="s">
        <v>21</v>
      </c>
      <c r="F27" s="89" t="s">
        <v>22</v>
      </c>
      <c r="G27" s="89" t="s">
        <v>23</v>
      </c>
      <c r="H27" s="88" t="s">
        <v>76</v>
      </c>
      <c r="I27" s="125" t="s">
        <v>24</v>
      </c>
      <c r="J27" s="89">
        <v>380</v>
      </c>
      <c r="K27" s="88">
        <f t="shared" si="0"/>
        <v>29000</v>
      </c>
      <c r="L27" s="89">
        <f t="shared" si="1"/>
        <v>17.4</v>
      </c>
      <c r="M27" s="89" t="s">
        <v>25</v>
      </c>
      <c r="N27" s="123">
        <f t="shared" si="2"/>
        <v>5220</v>
      </c>
      <c r="O27" s="126">
        <v>0.6</v>
      </c>
      <c r="P27" s="89" t="s">
        <v>56</v>
      </c>
      <c r="Q27" s="89"/>
    </row>
    <row r="28" ht="40.5" spans="1:16">
      <c r="A28" s="75"/>
      <c r="B28" s="69" t="s">
        <v>78</v>
      </c>
      <c r="C28" s="91" t="s">
        <v>79</v>
      </c>
      <c r="D28" s="69">
        <v>12.88</v>
      </c>
      <c r="E28" s="69" t="s">
        <v>21</v>
      </c>
      <c r="F28" s="86" t="s">
        <v>22</v>
      </c>
      <c r="G28" s="86" t="s">
        <v>22</v>
      </c>
      <c r="H28" s="69" t="s">
        <v>78</v>
      </c>
      <c r="I28" s="91" t="s">
        <v>24</v>
      </c>
      <c r="J28" s="69">
        <v>220</v>
      </c>
      <c r="K28" s="91"/>
      <c r="L28" s="69">
        <v>10</v>
      </c>
      <c r="M28" s="86" t="s">
        <v>25</v>
      </c>
      <c r="N28" s="69"/>
      <c r="O28" s="124">
        <v>0.6</v>
      </c>
      <c r="P28" s="127" t="s">
        <v>80</v>
      </c>
    </row>
    <row r="29" ht="27" spans="1:16">
      <c r="A29" s="76"/>
      <c r="B29" s="92" t="s">
        <v>81</v>
      </c>
      <c r="C29" s="91" t="s">
        <v>82</v>
      </c>
      <c r="D29" s="92">
        <v>21</v>
      </c>
      <c r="E29" s="69" t="s">
        <v>21</v>
      </c>
      <c r="F29" s="86" t="s">
        <v>22</v>
      </c>
      <c r="G29" s="86" t="s">
        <v>22</v>
      </c>
      <c r="H29" s="92" t="s">
        <v>81</v>
      </c>
      <c r="I29" s="91" t="s">
        <v>24</v>
      </c>
      <c r="J29" s="69">
        <v>380</v>
      </c>
      <c r="K29" s="92"/>
      <c r="L29" s="92">
        <v>16</v>
      </c>
      <c r="M29" s="86" t="s">
        <v>25</v>
      </c>
      <c r="N29" s="92"/>
      <c r="O29" s="124">
        <v>0.6</v>
      </c>
      <c r="P29" s="127" t="s">
        <v>80</v>
      </c>
    </row>
    <row r="30" ht="27" spans="1:16">
      <c r="A30" s="75"/>
      <c r="B30" s="93" t="s">
        <v>83</v>
      </c>
      <c r="C30" s="93" t="s">
        <v>84</v>
      </c>
      <c r="D30" s="92">
        <v>64.96</v>
      </c>
      <c r="E30" s="69" t="s">
        <v>21</v>
      </c>
      <c r="F30" s="86" t="s">
        <v>22</v>
      </c>
      <c r="G30" s="86" t="s">
        <v>22</v>
      </c>
      <c r="H30" s="93" t="s">
        <v>83</v>
      </c>
      <c r="I30" s="91" t="s">
        <v>24</v>
      </c>
      <c r="J30" s="69">
        <v>380</v>
      </c>
      <c r="K30" s="92"/>
      <c r="L30" s="92">
        <v>50</v>
      </c>
      <c r="M30" s="86" t="s">
        <v>25</v>
      </c>
      <c r="N30" s="92"/>
      <c r="O30" s="124">
        <v>0.6</v>
      </c>
      <c r="P30" s="127" t="s">
        <v>80</v>
      </c>
    </row>
    <row r="31" ht="27" spans="1:17">
      <c r="A31" s="76"/>
      <c r="B31" s="93" t="s">
        <v>83</v>
      </c>
      <c r="C31" s="93" t="s">
        <v>84</v>
      </c>
      <c r="D31" s="92">
        <v>64.96</v>
      </c>
      <c r="E31" s="69" t="s">
        <v>21</v>
      </c>
      <c r="F31" s="86" t="s">
        <v>22</v>
      </c>
      <c r="G31" s="86" t="s">
        <v>22</v>
      </c>
      <c r="H31" s="93" t="s">
        <v>83</v>
      </c>
      <c r="I31" s="91" t="s">
        <v>24</v>
      </c>
      <c r="J31" s="69">
        <v>380</v>
      </c>
      <c r="K31" s="92"/>
      <c r="L31" s="92">
        <v>50</v>
      </c>
      <c r="M31" s="86" t="s">
        <v>25</v>
      </c>
      <c r="N31" s="92"/>
      <c r="O31" s="124">
        <v>0.6</v>
      </c>
      <c r="P31" s="127" t="s">
        <v>80</v>
      </c>
      <c r="Q31" s="89"/>
    </row>
    <row r="32" ht="24" spans="1:17">
      <c r="A32" s="94"/>
      <c r="B32" s="88" t="s">
        <v>85</v>
      </c>
      <c r="C32" s="95" t="s">
        <v>86</v>
      </c>
      <c r="D32" s="88">
        <v>18</v>
      </c>
      <c r="E32" s="88" t="s">
        <v>21</v>
      </c>
      <c r="F32" s="89" t="s">
        <v>22</v>
      </c>
      <c r="G32" s="89" t="s">
        <v>23</v>
      </c>
      <c r="H32" s="88" t="s">
        <v>85</v>
      </c>
      <c r="I32" s="125" t="s">
        <v>24</v>
      </c>
      <c r="J32" s="89">
        <v>380</v>
      </c>
      <c r="K32" s="88">
        <f>D32*1000</f>
        <v>18000</v>
      </c>
      <c r="L32" s="89">
        <f>D32*0.6</f>
        <v>10.8</v>
      </c>
      <c r="M32" s="89" t="s">
        <v>25</v>
      </c>
      <c r="N32" s="123" t="s">
        <v>22</v>
      </c>
      <c r="O32" s="126">
        <v>0.6</v>
      </c>
      <c r="P32" s="89" t="s">
        <v>87</v>
      </c>
      <c r="Q32" s="59"/>
    </row>
    <row r="33" spans="1:17">
      <c r="A33" s="94"/>
      <c r="B33" s="88" t="s">
        <v>88</v>
      </c>
      <c r="C33" s="95" t="s">
        <v>89</v>
      </c>
      <c r="D33" s="88">
        <v>23</v>
      </c>
      <c r="E33" s="88" t="s">
        <v>21</v>
      </c>
      <c r="F33" s="89" t="s">
        <v>22</v>
      </c>
      <c r="G33" s="89" t="s">
        <v>23</v>
      </c>
      <c r="H33" s="88" t="s">
        <v>88</v>
      </c>
      <c r="I33" s="125" t="s">
        <v>24</v>
      </c>
      <c r="J33" s="89">
        <v>380</v>
      </c>
      <c r="K33" s="88">
        <f>D33*1000</f>
        <v>23000</v>
      </c>
      <c r="L33" s="89">
        <f>D33*0.6</f>
        <v>13.8</v>
      </c>
      <c r="M33" s="89" t="s">
        <v>25</v>
      </c>
      <c r="N33" s="123" t="s">
        <v>22</v>
      </c>
      <c r="O33" s="126">
        <v>0.6</v>
      </c>
      <c r="P33" s="89" t="s">
        <v>87</v>
      </c>
      <c r="Q33" s="59"/>
    </row>
    <row r="34" ht="22.5" spans="1:17">
      <c r="A34" s="94"/>
      <c r="B34" s="96" t="s">
        <v>90</v>
      </c>
      <c r="C34" s="96" t="s">
        <v>91</v>
      </c>
      <c r="D34" s="97">
        <v>51.33</v>
      </c>
      <c r="E34" s="98" t="s">
        <v>21</v>
      </c>
      <c r="F34" s="99" t="s">
        <v>22</v>
      </c>
      <c r="G34" s="99" t="s">
        <v>23</v>
      </c>
      <c r="H34" s="96" t="s">
        <v>90</v>
      </c>
      <c r="I34" s="128" t="s">
        <v>24</v>
      </c>
      <c r="J34" s="97">
        <v>380</v>
      </c>
      <c r="K34" s="119">
        <v>58000</v>
      </c>
      <c r="L34" s="129">
        <v>35.9</v>
      </c>
      <c r="M34" s="98" t="s">
        <v>25</v>
      </c>
      <c r="N34" s="120">
        <v>1740</v>
      </c>
      <c r="O34" s="130">
        <v>0.6</v>
      </c>
      <c r="P34" s="89" t="s">
        <v>92</v>
      </c>
      <c r="Q34" s="59"/>
    </row>
    <row r="35" ht="24" spans="1:17">
      <c r="A35" s="94"/>
      <c r="B35" s="95" t="s">
        <v>93</v>
      </c>
      <c r="C35" s="95" t="s">
        <v>94</v>
      </c>
      <c r="D35" s="95">
        <v>12</v>
      </c>
      <c r="E35" s="95" t="s">
        <v>21</v>
      </c>
      <c r="F35" s="95" t="s">
        <v>22</v>
      </c>
      <c r="G35" s="95" t="s">
        <v>23</v>
      </c>
      <c r="H35" s="95" t="s">
        <v>93</v>
      </c>
      <c r="I35" s="131" t="s">
        <v>95</v>
      </c>
      <c r="J35" s="95">
        <v>380</v>
      </c>
      <c r="K35" s="95">
        <v>12000</v>
      </c>
      <c r="L35" s="95">
        <v>7</v>
      </c>
      <c r="M35" s="95" t="s">
        <v>25</v>
      </c>
      <c r="N35" s="95" t="s">
        <v>22</v>
      </c>
      <c r="O35" s="132">
        <v>0.6</v>
      </c>
      <c r="P35" s="89" t="s">
        <v>96</v>
      </c>
      <c r="Q35" s="173" t="s">
        <v>97</v>
      </c>
    </row>
    <row r="36" ht="24" spans="1:17">
      <c r="A36" s="94"/>
      <c r="B36" s="95" t="s">
        <v>98</v>
      </c>
      <c r="C36" s="95" t="s">
        <v>99</v>
      </c>
      <c r="D36" s="95">
        <v>18</v>
      </c>
      <c r="E36" s="95" t="s">
        <v>21</v>
      </c>
      <c r="F36" s="95" t="s">
        <v>22</v>
      </c>
      <c r="G36" s="95" t="s">
        <v>23</v>
      </c>
      <c r="H36" s="95" t="s">
        <v>98</v>
      </c>
      <c r="I36" s="131" t="s">
        <v>95</v>
      </c>
      <c r="J36" s="95">
        <v>380</v>
      </c>
      <c r="K36" s="95">
        <v>18000</v>
      </c>
      <c r="L36" s="95">
        <v>11</v>
      </c>
      <c r="M36" s="95" t="s">
        <v>25</v>
      </c>
      <c r="N36" s="95" t="s">
        <v>22</v>
      </c>
      <c r="O36" s="132">
        <v>0.6</v>
      </c>
      <c r="P36" s="89" t="s">
        <v>96</v>
      </c>
      <c r="Q36" s="173" t="s">
        <v>100</v>
      </c>
    </row>
    <row r="37" ht="24" spans="1:17">
      <c r="A37" s="98"/>
      <c r="B37" s="95" t="s">
        <v>101</v>
      </c>
      <c r="C37" s="95" t="s">
        <v>102</v>
      </c>
      <c r="D37" s="95">
        <v>50</v>
      </c>
      <c r="E37" s="95" t="s">
        <v>21</v>
      </c>
      <c r="F37" s="95" t="s">
        <v>22</v>
      </c>
      <c r="G37" s="95" t="s">
        <v>23</v>
      </c>
      <c r="H37" s="95" t="s">
        <v>101</v>
      </c>
      <c r="I37" s="131" t="s">
        <v>95</v>
      </c>
      <c r="J37" s="95">
        <v>380</v>
      </c>
      <c r="K37" s="95">
        <v>50000</v>
      </c>
      <c r="L37" s="95">
        <v>30</v>
      </c>
      <c r="M37" s="95" t="s">
        <v>25</v>
      </c>
      <c r="N37" s="95" t="s">
        <v>22</v>
      </c>
      <c r="O37" s="132">
        <v>0.6</v>
      </c>
      <c r="P37" s="89" t="s">
        <v>96</v>
      </c>
      <c r="Q37" s="173" t="s">
        <v>103</v>
      </c>
    </row>
    <row r="38" ht="24" spans="1:17">
      <c r="A38" s="98"/>
      <c r="B38" s="95" t="s">
        <v>104</v>
      </c>
      <c r="C38" s="95" t="s">
        <v>105</v>
      </c>
      <c r="D38" s="95">
        <v>59.05</v>
      </c>
      <c r="E38" s="95" t="s">
        <v>21</v>
      </c>
      <c r="F38" s="95" t="s">
        <v>22</v>
      </c>
      <c r="G38" s="95" t="s">
        <v>23</v>
      </c>
      <c r="H38" s="95" t="s">
        <v>104</v>
      </c>
      <c r="I38" s="131" t="s">
        <v>95</v>
      </c>
      <c r="J38" s="95">
        <v>380</v>
      </c>
      <c r="K38" s="95">
        <v>59050</v>
      </c>
      <c r="L38" s="95">
        <v>35</v>
      </c>
      <c r="M38" s="95" t="s">
        <v>25</v>
      </c>
      <c r="N38" s="95" t="s">
        <v>22</v>
      </c>
      <c r="O38" s="132">
        <v>0.6</v>
      </c>
      <c r="P38" s="89" t="s">
        <v>96</v>
      </c>
      <c r="Q38" s="173" t="s">
        <v>103</v>
      </c>
    </row>
    <row r="39" ht="24" spans="1:17">
      <c r="A39" s="84"/>
      <c r="B39" s="100" t="s">
        <v>106</v>
      </c>
      <c r="C39" s="101" t="s">
        <v>107</v>
      </c>
      <c r="D39" s="88">
        <v>80</v>
      </c>
      <c r="E39" s="88" t="s">
        <v>21</v>
      </c>
      <c r="F39" s="88" t="s">
        <v>22</v>
      </c>
      <c r="G39" s="88" t="s">
        <v>23</v>
      </c>
      <c r="H39" s="100" t="s">
        <v>106</v>
      </c>
      <c r="I39" s="79" t="s">
        <v>95</v>
      </c>
      <c r="J39" s="88">
        <v>380</v>
      </c>
      <c r="K39" s="88">
        <f t="shared" ref="K39:K42" si="3">D39*1000</f>
        <v>80000</v>
      </c>
      <c r="L39" s="88">
        <f t="shared" ref="L39:L42" si="4">D39*0.6</f>
        <v>48</v>
      </c>
      <c r="M39" s="88" t="s">
        <v>25</v>
      </c>
      <c r="N39" s="88" t="s">
        <v>22</v>
      </c>
      <c r="O39" s="133">
        <v>0.6</v>
      </c>
      <c r="P39" s="89" t="s">
        <v>108</v>
      </c>
      <c r="Q39" s="59"/>
    </row>
    <row r="40" ht="24" spans="1:17">
      <c r="A40" s="80"/>
      <c r="B40" s="100" t="s">
        <v>109</v>
      </c>
      <c r="C40" s="101" t="s">
        <v>110</v>
      </c>
      <c r="D40" s="88">
        <v>31</v>
      </c>
      <c r="E40" s="88" t="s">
        <v>21</v>
      </c>
      <c r="F40" s="88" t="s">
        <v>22</v>
      </c>
      <c r="G40" s="88" t="s">
        <v>23</v>
      </c>
      <c r="H40" s="100" t="s">
        <v>109</v>
      </c>
      <c r="I40" s="79" t="s">
        <v>95</v>
      </c>
      <c r="J40" s="88">
        <v>380</v>
      </c>
      <c r="K40" s="88">
        <f t="shared" si="3"/>
        <v>31000</v>
      </c>
      <c r="L40" s="88">
        <f t="shared" si="4"/>
        <v>18.6</v>
      </c>
      <c r="M40" s="88" t="s">
        <v>25</v>
      </c>
      <c r="N40" s="88" t="s">
        <v>22</v>
      </c>
      <c r="O40" s="133">
        <v>0.6</v>
      </c>
      <c r="P40" s="89" t="s">
        <v>108</v>
      </c>
      <c r="Q40" s="59"/>
    </row>
    <row r="41" ht="24" spans="1:17">
      <c r="A41" s="80"/>
      <c r="B41" s="100" t="s">
        <v>111</v>
      </c>
      <c r="C41" s="101" t="s">
        <v>112</v>
      </c>
      <c r="D41" s="88">
        <v>5.5</v>
      </c>
      <c r="E41" s="88" t="s">
        <v>21</v>
      </c>
      <c r="F41" s="88" t="s">
        <v>22</v>
      </c>
      <c r="G41" s="88" t="s">
        <v>23</v>
      </c>
      <c r="H41" s="100" t="s">
        <v>111</v>
      </c>
      <c r="I41" s="79" t="s">
        <v>95</v>
      </c>
      <c r="J41" s="88">
        <v>380</v>
      </c>
      <c r="K41" s="88">
        <f t="shared" si="3"/>
        <v>5500</v>
      </c>
      <c r="L41" s="88">
        <f t="shared" si="4"/>
        <v>3.3</v>
      </c>
      <c r="M41" s="88" t="s">
        <v>25</v>
      </c>
      <c r="N41" s="88" t="s">
        <v>22</v>
      </c>
      <c r="O41" s="133">
        <v>0.6</v>
      </c>
      <c r="P41" s="89" t="s">
        <v>108</v>
      </c>
      <c r="Q41" s="59"/>
    </row>
    <row r="42" ht="24" spans="1:17">
      <c r="A42" s="80"/>
      <c r="B42" s="100" t="s">
        <v>113</v>
      </c>
      <c r="C42" s="101" t="s">
        <v>114</v>
      </c>
      <c r="D42" s="88">
        <v>27.6</v>
      </c>
      <c r="E42" s="88" t="s">
        <v>21</v>
      </c>
      <c r="F42" s="88" t="s">
        <v>22</v>
      </c>
      <c r="G42" s="88" t="s">
        <v>23</v>
      </c>
      <c r="H42" s="100" t="s">
        <v>113</v>
      </c>
      <c r="I42" s="79" t="s">
        <v>95</v>
      </c>
      <c r="J42" s="88">
        <v>380</v>
      </c>
      <c r="K42" s="88">
        <f t="shared" si="3"/>
        <v>27600</v>
      </c>
      <c r="L42" s="88">
        <f t="shared" si="4"/>
        <v>16.56</v>
      </c>
      <c r="M42" s="88" t="s">
        <v>25</v>
      </c>
      <c r="N42" s="88" t="s">
        <v>22</v>
      </c>
      <c r="O42" s="133">
        <v>0.6</v>
      </c>
      <c r="P42" s="89" t="s">
        <v>108</v>
      </c>
      <c r="Q42" s="59"/>
    </row>
    <row r="43" ht="27" spans="1:17">
      <c r="A43" s="80"/>
      <c r="B43" s="102" t="s">
        <v>115</v>
      </c>
      <c r="C43" s="102" t="s">
        <v>116</v>
      </c>
      <c r="D43" s="102">
        <v>55.5</v>
      </c>
      <c r="E43" s="86" t="s">
        <v>21</v>
      </c>
      <c r="F43" s="71" t="s">
        <v>22</v>
      </c>
      <c r="G43" s="71" t="s">
        <v>23</v>
      </c>
      <c r="H43" s="102" t="s">
        <v>117</v>
      </c>
      <c r="I43" s="102" t="s">
        <v>24</v>
      </c>
      <c r="J43" s="68">
        <v>380</v>
      </c>
      <c r="K43" s="134">
        <f t="shared" ref="K43:K48" si="5">D43*900</f>
        <v>49950</v>
      </c>
      <c r="L43" s="77">
        <v>38</v>
      </c>
      <c r="M43" s="70" t="s">
        <v>25</v>
      </c>
      <c r="N43" s="134" t="s">
        <v>22</v>
      </c>
      <c r="O43" s="135">
        <v>0.6</v>
      </c>
      <c r="P43" s="47" t="s">
        <v>118</v>
      </c>
      <c r="Q43" s="59"/>
    </row>
    <row r="44" ht="27" spans="1:17">
      <c r="A44" s="80"/>
      <c r="B44" s="102" t="s">
        <v>119</v>
      </c>
      <c r="C44" s="102" t="s">
        <v>120</v>
      </c>
      <c r="D44" s="102">
        <v>21.46</v>
      </c>
      <c r="E44" s="86" t="s">
        <v>21</v>
      </c>
      <c r="F44" s="71" t="s">
        <v>22</v>
      </c>
      <c r="G44" s="71" t="s">
        <v>23</v>
      </c>
      <c r="H44" s="102" t="s">
        <v>119</v>
      </c>
      <c r="I44" s="102" t="s">
        <v>24</v>
      </c>
      <c r="J44" s="68">
        <v>380</v>
      </c>
      <c r="K44" s="134">
        <f t="shared" si="5"/>
        <v>19314</v>
      </c>
      <c r="L44" s="77">
        <v>15</v>
      </c>
      <c r="M44" s="70" t="s">
        <v>25</v>
      </c>
      <c r="N44" s="134" t="s">
        <v>22</v>
      </c>
      <c r="O44" s="135">
        <v>0.6</v>
      </c>
      <c r="P44" s="47" t="s">
        <v>118</v>
      </c>
      <c r="Q44" s="59"/>
    </row>
    <row r="45" ht="27" spans="1:17">
      <c r="A45" s="80"/>
      <c r="B45" s="102" t="s">
        <v>121</v>
      </c>
      <c r="C45" s="102" t="s">
        <v>122</v>
      </c>
      <c r="D45" s="102">
        <v>13.92</v>
      </c>
      <c r="E45" s="86" t="s">
        <v>21</v>
      </c>
      <c r="F45" s="71" t="s">
        <v>22</v>
      </c>
      <c r="G45" s="71" t="s">
        <v>23</v>
      </c>
      <c r="H45" s="102" t="s">
        <v>121</v>
      </c>
      <c r="I45" s="102" t="s">
        <v>24</v>
      </c>
      <c r="J45" s="68">
        <v>380</v>
      </c>
      <c r="K45" s="134">
        <f t="shared" si="5"/>
        <v>12528</v>
      </c>
      <c r="L45" s="77">
        <v>9</v>
      </c>
      <c r="M45" s="70" t="s">
        <v>25</v>
      </c>
      <c r="N45" s="134" t="s">
        <v>22</v>
      </c>
      <c r="O45" s="135">
        <v>0.6</v>
      </c>
      <c r="P45" s="47" t="s">
        <v>118</v>
      </c>
      <c r="Q45" s="59"/>
    </row>
    <row r="46" ht="27" spans="1:17">
      <c r="A46" s="80"/>
      <c r="B46" s="102" t="s">
        <v>123</v>
      </c>
      <c r="C46" s="102" t="s">
        <v>124</v>
      </c>
      <c r="D46" s="102">
        <v>17.52</v>
      </c>
      <c r="E46" s="86" t="s">
        <v>21</v>
      </c>
      <c r="F46" s="71" t="s">
        <v>22</v>
      </c>
      <c r="G46" s="71" t="s">
        <v>23</v>
      </c>
      <c r="H46" s="102" t="s">
        <v>123</v>
      </c>
      <c r="I46" s="102" t="s">
        <v>24</v>
      </c>
      <c r="J46" s="68">
        <v>380</v>
      </c>
      <c r="K46" s="134">
        <f t="shared" si="5"/>
        <v>15768</v>
      </c>
      <c r="L46" s="77">
        <v>12</v>
      </c>
      <c r="M46" s="70" t="s">
        <v>25</v>
      </c>
      <c r="N46" s="134" t="s">
        <v>22</v>
      </c>
      <c r="O46" s="135">
        <v>0.6</v>
      </c>
      <c r="P46" s="47" t="s">
        <v>118</v>
      </c>
      <c r="Q46" s="59"/>
    </row>
    <row r="47" ht="27" spans="1:17">
      <c r="A47" s="80"/>
      <c r="B47" s="102" t="s">
        <v>125</v>
      </c>
      <c r="C47" s="102" t="s">
        <v>126</v>
      </c>
      <c r="D47" s="102">
        <v>26.64</v>
      </c>
      <c r="E47" s="86" t="s">
        <v>21</v>
      </c>
      <c r="F47" s="71" t="s">
        <v>22</v>
      </c>
      <c r="G47" s="71" t="s">
        <v>23</v>
      </c>
      <c r="H47" s="102" t="s">
        <v>125</v>
      </c>
      <c r="I47" s="102" t="s">
        <v>24</v>
      </c>
      <c r="J47" s="68">
        <v>380</v>
      </c>
      <c r="K47" s="134">
        <f t="shared" si="5"/>
        <v>23976</v>
      </c>
      <c r="L47" s="77">
        <v>18</v>
      </c>
      <c r="M47" s="70" t="s">
        <v>25</v>
      </c>
      <c r="N47" s="134" t="s">
        <v>22</v>
      </c>
      <c r="O47" s="135">
        <v>0.6</v>
      </c>
      <c r="P47" s="47" t="s">
        <v>118</v>
      </c>
      <c r="Q47" s="59"/>
    </row>
    <row r="48" ht="27" spans="1:17">
      <c r="A48" s="103"/>
      <c r="B48" s="102" t="s">
        <v>127</v>
      </c>
      <c r="C48" s="102" t="s">
        <v>128</v>
      </c>
      <c r="D48" s="102">
        <v>28.12</v>
      </c>
      <c r="E48" s="86" t="s">
        <v>21</v>
      </c>
      <c r="F48" s="71" t="s">
        <v>22</v>
      </c>
      <c r="G48" s="71" t="s">
        <v>23</v>
      </c>
      <c r="H48" s="102" t="s">
        <v>127</v>
      </c>
      <c r="I48" s="102" t="s">
        <v>24</v>
      </c>
      <c r="J48" s="68">
        <v>380</v>
      </c>
      <c r="K48" s="134">
        <f t="shared" si="5"/>
        <v>25308</v>
      </c>
      <c r="L48" s="77">
        <v>19</v>
      </c>
      <c r="M48" s="70" t="s">
        <v>25</v>
      </c>
      <c r="N48" s="134" t="s">
        <v>22</v>
      </c>
      <c r="O48" s="135">
        <v>0.6</v>
      </c>
      <c r="P48" s="47" t="s">
        <v>118</v>
      </c>
      <c r="Q48" s="59"/>
    </row>
    <row r="49" ht="27" spans="1:17">
      <c r="A49" s="103"/>
      <c r="B49" s="104" t="s">
        <v>129</v>
      </c>
      <c r="C49" s="66" t="s">
        <v>130</v>
      </c>
      <c r="D49" s="105">
        <v>18</v>
      </c>
      <c r="E49" s="106" t="s">
        <v>21</v>
      </c>
      <c r="F49" s="106" t="s">
        <v>22</v>
      </c>
      <c r="G49" s="106" t="s">
        <v>22</v>
      </c>
      <c r="H49" s="104" t="s">
        <v>129</v>
      </c>
      <c r="I49" s="91" t="s">
        <v>24</v>
      </c>
      <c r="J49" s="77">
        <v>0.22</v>
      </c>
      <c r="K49" s="136">
        <f t="shared" ref="K49:K52" si="6">D49*1000*0.9</f>
        <v>16200</v>
      </c>
      <c r="L49" s="77" t="s">
        <v>131</v>
      </c>
      <c r="M49" s="137" t="s">
        <v>25</v>
      </c>
      <c r="N49" s="122">
        <f t="shared" ref="N49:N52" si="7">0.32*K49</f>
        <v>5184</v>
      </c>
      <c r="O49" s="138">
        <v>0.6</v>
      </c>
      <c r="P49" s="47" t="s">
        <v>132</v>
      </c>
      <c r="Q49" s="59"/>
    </row>
    <row r="50" ht="27" spans="1:17">
      <c r="A50" s="103"/>
      <c r="B50" s="104" t="s">
        <v>133</v>
      </c>
      <c r="C50" s="107" t="s">
        <v>134</v>
      </c>
      <c r="D50" s="107">
        <v>21</v>
      </c>
      <c r="E50" s="106" t="s">
        <v>21</v>
      </c>
      <c r="F50" s="106" t="s">
        <v>22</v>
      </c>
      <c r="G50" s="106" t="s">
        <v>22</v>
      </c>
      <c r="H50" s="107" t="s">
        <v>133</v>
      </c>
      <c r="I50" s="91" t="s">
        <v>24</v>
      </c>
      <c r="J50" s="107">
        <v>0.38</v>
      </c>
      <c r="K50" s="136">
        <f t="shared" si="6"/>
        <v>18900</v>
      </c>
      <c r="L50" s="107" t="s">
        <v>131</v>
      </c>
      <c r="M50" s="137" t="s">
        <v>25</v>
      </c>
      <c r="N50" s="122">
        <f t="shared" si="7"/>
        <v>6048</v>
      </c>
      <c r="O50" s="138">
        <v>0.6</v>
      </c>
      <c r="P50" s="47" t="s">
        <v>132</v>
      </c>
      <c r="Q50" s="59"/>
    </row>
    <row r="51" ht="27" spans="1:16">
      <c r="A51" s="103"/>
      <c r="B51" s="104" t="s">
        <v>135</v>
      </c>
      <c r="C51" s="66" t="s">
        <v>136</v>
      </c>
      <c r="D51" s="105">
        <v>25</v>
      </c>
      <c r="E51" s="106" t="s">
        <v>21</v>
      </c>
      <c r="F51" s="106" t="s">
        <v>22</v>
      </c>
      <c r="G51" s="106" t="s">
        <v>22</v>
      </c>
      <c r="H51" s="104" t="s">
        <v>135</v>
      </c>
      <c r="I51" s="91" t="s">
        <v>24</v>
      </c>
      <c r="J51" s="77">
        <v>0.38</v>
      </c>
      <c r="K51" s="136">
        <f t="shared" si="6"/>
        <v>22500</v>
      </c>
      <c r="L51" s="77" t="s">
        <v>131</v>
      </c>
      <c r="M51" s="137" t="s">
        <v>25</v>
      </c>
      <c r="N51" s="122">
        <f t="shared" si="7"/>
        <v>7200</v>
      </c>
      <c r="O51" s="138">
        <v>0.6</v>
      </c>
      <c r="P51" s="47" t="s">
        <v>132</v>
      </c>
    </row>
    <row r="52" ht="27" spans="1:17">
      <c r="A52" s="108"/>
      <c r="B52" s="104" t="s">
        <v>137</v>
      </c>
      <c r="C52" s="66" t="s">
        <v>138</v>
      </c>
      <c r="D52" s="105">
        <v>4</v>
      </c>
      <c r="E52" s="106" t="s">
        <v>21</v>
      </c>
      <c r="F52" s="106" t="s">
        <v>22</v>
      </c>
      <c r="G52" s="106" t="s">
        <v>22</v>
      </c>
      <c r="H52" s="104" t="s">
        <v>137</v>
      </c>
      <c r="I52" s="91" t="s">
        <v>24</v>
      </c>
      <c r="J52" s="77">
        <v>0.22</v>
      </c>
      <c r="K52" s="136">
        <f t="shared" si="6"/>
        <v>3600</v>
      </c>
      <c r="L52" s="77" t="s">
        <v>131</v>
      </c>
      <c r="M52" s="137" t="s">
        <v>25</v>
      </c>
      <c r="N52" s="122">
        <f t="shared" si="7"/>
        <v>1152</v>
      </c>
      <c r="O52" s="138">
        <v>0.6</v>
      </c>
      <c r="P52" s="47" t="s">
        <v>132</v>
      </c>
      <c r="Q52" s="95"/>
    </row>
    <row r="53" ht="27" spans="1:17">
      <c r="A53" s="108"/>
      <c r="B53" s="104" t="s">
        <v>139</v>
      </c>
      <c r="C53" s="66" t="s">
        <v>140</v>
      </c>
      <c r="D53" s="105">
        <v>13</v>
      </c>
      <c r="E53" s="106" t="s">
        <v>21</v>
      </c>
      <c r="F53" s="106" t="s">
        <v>22</v>
      </c>
      <c r="G53" s="106" t="s">
        <v>22</v>
      </c>
      <c r="H53" s="104" t="s">
        <v>139</v>
      </c>
      <c r="I53" s="91" t="s">
        <v>24</v>
      </c>
      <c r="J53" s="77">
        <v>0.38</v>
      </c>
      <c r="K53" s="136">
        <v>11700</v>
      </c>
      <c r="L53" s="77" t="s">
        <v>131</v>
      </c>
      <c r="M53" s="137" t="s">
        <v>25</v>
      </c>
      <c r="N53" s="122">
        <v>3744</v>
      </c>
      <c r="O53" s="138">
        <v>0.6</v>
      </c>
      <c r="P53" s="47" t="s">
        <v>132</v>
      </c>
      <c r="Q53" s="95"/>
    </row>
    <row r="54" ht="48" spans="1:17">
      <c r="A54" s="108"/>
      <c r="B54" s="88" t="s">
        <v>141</v>
      </c>
      <c r="C54" s="88" t="s">
        <v>142</v>
      </c>
      <c r="D54" s="109">
        <v>40</v>
      </c>
      <c r="E54" s="88" t="s">
        <v>21</v>
      </c>
      <c r="F54" s="110" t="s">
        <v>22</v>
      </c>
      <c r="G54" s="103" t="s">
        <v>23</v>
      </c>
      <c r="H54" s="88" t="s">
        <v>141</v>
      </c>
      <c r="I54" s="78" t="s">
        <v>24</v>
      </c>
      <c r="J54" s="103">
        <v>380</v>
      </c>
      <c r="K54" s="88">
        <f t="shared" ref="K54:K67" si="8">D54*1000</f>
        <v>40000</v>
      </c>
      <c r="L54" s="103">
        <f t="shared" ref="L54:L67" si="9">D54*0.5</f>
        <v>20</v>
      </c>
      <c r="M54" s="103" t="s">
        <v>25</v>
      </c>
      <c r="N54" s="123">
        <f t="shared" ref="N54:N67" si="10">K54*0.18</f>
        <v>7200</v>
      </c>
      <c r="O54" s="139">
        <v>0.6</v>
      </c>
      <c r="P54" s="79" t="s">
        <v>143</v>
      </c>
      <c r="Q54" s="79" t="s">
        <v>144</v>
      </c>
    </row>
    <row r="55" ht="60" spans="1:17">
      <c r="A55" s="108"/>
      <c r="B55" s="88" t="s">
        <v>145</v>
      </c>
      <c r="C55" s="88" t="s">
        <v>146</v>
      </c>
      <c r="D55" s="88">
        <v>10.73</v>
      </c>
      <c r="E55" s="88" t="s">
        <v>21</v>
      </c>
      <c r="F55" s="110" t="s">
        <v>22</v>
      </c>
      <c r="G55" s="103" t="s">
        <v>23</v>
      </c>
      <c r="H55" s="88" t="s">
        <v>145</v>
      </c>
      <c r="I55" s="78" t="s">
        <v>24</v>
      </c>
      <c r="J55" s="140">
        <v>380</v>
      </c>
      <c r="K55" s="88">
        <f t="shared" si="8"/>
        <v>10730</v>
      </c>
      <c r="L55" s="103">
        <f t="shared" si="9"/>
        <v>5.365</v>
      </c>
      <c r="M55" s="103" t="s">
        <v>25</v>
      </c>
      <c r="N55" s="123">
        <f t="shared" si="10"/>
        <v>1931.4</v>
      </c>
      <c r="O55" s="139">
        <v>0.6</v>
      </c>
      <c r="P55" s="79" t="s">
        <v>143</v>
      </c>
      <c r="Q55" s="79" t="s">
        <v>147</v>
      </c>
    </row>
    <row r="56" ht="36" spans="1:17">
      <c r="A56" s="103"/>
      <c r="B56" s="88" t="s">
        <v>148</v>
      </c>
      <c r="C56" s="88" t="s">
        <v>149</v>
      </c>
      <c r="D56" s="88">
        <v>6</v>
      </c>
      <c r="E56" s="88" t="s">
        <v>21</v>
      </c>
      <c r="F56" s="110" t="s">
        <v>22</v>
      </c>
      <c r="G56" s="103" t="s">
        <v>23</v>
      </c>
      <c r="H56" s="88" t="s">
        <v>148</v>
      </c>
      <c r="I56" s="78" t="s">
        <v>24</v>
      </c>
      <c r="J56" s="103">
        <v>380</v>
      </c>
      <c r="K56" s="88">
        <f t="shared" si="8"/>
        <v>6000</v>
      </c>
      <c r="L56" s="103">
        <f t="shared" si="9"/>
        <v>3</v>
      </c>
      <c r="M56" s="103" t="s">
        <v>25</v>
      </c>
      <c r="N56" s="123">
        <f t="shared" si="10"/>
        <v>1080</v>
      </c>
      <c r="O56" s="139">
        <v>0.6</v>
      </c>
      <c r="P56" s="79" t="s">
        <v>143</v>
      </c>
      <c r="Q56" s="79" t="s">
        <v>150</v>
      </c>
    </row>
    <row r="57" ht="24" spans="1:17">
      <c r="A57" s="103"/>
      <c r="B57" s="88" t="s">
        <v>151</v>
      </c>
      <c r="C57" s="88" t="s">
        <v>152</v>
      </c>
      <c r="D57" s="88">
        <v>22.78</v>
      </c>
      <c r="E57" s="88" t="s">
        <v>21</v>
      </c>
      <c r="F57" s="110" t="s">
        <v>22</v>
      </c>
      <c r="G57" s="103" t="s">
        <v>23</v>
      </c>
      <c r="H57" s="88" t="s">
        <v>151</v>
      </c>
      <c r="I57" s="78" t="s">
        <v>24</v>
      </c>
      <c r="J57" s="103">
        <v>380</v>
      </c>
      <c r="K57" s="88">
        <f t="shared" si="8"/>
        <v>22780</v>
      </c>
      <c r="L57" s="103">
        <f t="shared" si="9"/>
        <v>11.39</v>
      </c>
      <c r="M57" s="103" t="s">
        <v>25</v>
      </c>
      <c r="N57" s="123">
        <f t="shared" si="10"/>
        <v>4100.4</v>
      </c>
      <c r="O57" s="139">
        <v>0.6</v>
      </c>
      <c r="P57" s="79" t="s">
        <v>143</v>
      </c>
      <c r="Q57" s="79" t="s">
        <v>150</v>
      </c>
    </row>
    <row r="58" ht="24" spans="1:17">
      <c r="A58" s="111"/>
      <c r="B58" s="88" t="s">
        <v>153</v>
      </c>
      <c r="C58" s="88" t="s">
        <v>154</v>
      </c>
      <c r="D58" s="88">
        <v>22.78</v>
      </c>
      <c r="E58" s="88" t="s">
        <v>21</v>
      </c>
      <c r="F58" s="110" t="s">
        <v>22</v>
      </c>
      <c r="G58" s="103" t="s">
        <v>23</v>
      </c>
      <c r="H58" s="88" t="s">
        <v>153</v>
      </c>
      <c r="I58" s="78" t="s">
        <v>24</v>
      </c>
      <c r="J58" s="103">
        <v>380</v>
      </c>
      <c r="K58" s="88">
        <f t="shared" si="8"/>
        <v>22780</v>
      </c>
      <c r="L58" s="103">
        <f t="shared" si="9"/>
        <v>11.39</v>
      </c>
      <c r="M58" s="103" t="s">
        <v>25</v>
      </c>
      <c r="N58" s="123">
        <f t="shared" si="10"/>
        <v>4100.4</v>
      </c>
      <c r="O58" s="139">
        <v>0.6</v>
      </c>
      <c r="P58" s="79" t="s">
        <v>143</v>
      </c>
      <c r="Q58" s="79" t="s">
        <v>150</v>
      </c>
    </row>
    <row r="59" ht="24" spans="1:17">
      <c r="A59" s="111"/>
      <c r="B59" s="88" t="s">
        <v>155</v>
      </c>
      <c r="C59" s="88" t="s">
        <v>156</v>
      </c>
      <c r="D59" s="88">
        <v>28.475</v>
      </c>
      <c r="E59" s="88" t="s">
        <v>21</v>
      </c>
      <c r="F59" s="110" t="s">
        <v>22</v>
      </c>
      <c r="G59" s="103" t="s">
        <v>23</v>
      </c>
      <c r="H59" s="88" t="s">
        <v>155</v>
      </c>
      <c r="I59" s="78" t="s">
        <v>24</v>
      </c>
      <c r="J59" s="103">
        <v>380</v>
      </c>
      <c r="K59" s="88">
        <f t="shared" si="8"/>
        <v>28475</v>
      </c>
      <c r="L59" s="103">
        <f t="shared" si="9"/>
        <v>14.2375</v>
      </c>
      <c r="M59" s="103" t="s">
        <v>25</v>
      </c>
      <c r="N59" s="123">
        <f t="shared" si="10"/>
        <v>5125.5</v>
      </c>
      <c r="O59" s="139">
        <v>0.6</v>
      </c>
      <c r="P59" s="79" t="s">
        <v>143</v>
      </c>
      <c r="Q59" s="79" t="s">
        <v>150</v>
      </c>
    </row>
    <row r="60" ht="24" spans="1:17">
      <c r="A60" s="111"/>
      <c r="B60" s="88" t="s">
        <v>157</v>
      </c>
      <c r="C60" s="88" t="s">
        <v>158</v>
      </c>
      <c r="D60" s="88">
        <v>10.5</v>
      </c>
      <c r="E60" s="88" t="s">
        <v>21</v>
      </c>
      <c r="F60" s="110" t="s">
        <v>22</v>
      </c>
      <c r="G60" s="103" t="s">
        <v>23</v>
      </c>
      <c r="H60" s="88" t="s">
        <v>157</v>
      </c>
      <c r="I60" s="78" t="s">
        <v>24</v>
      </c>
      <c r="J60" s="103">
        <v>220</v>
      </c>
      <c r="K60" s="88">
        <f t="shared" si="8"/>
        <v>10500</v>
      </c>
      <c r="L60" s="103">
        <f t="shared" si="9"/>
        <v>5.25</v>
      </c>
      <c r="M60" s="103" t="s">
        <v>25</v>
      </c>
      <c r="N60" s="123">
        <f t="shared" si="10"/>
        <v>1890</v>
      </c>
      <c r="O60" s="139">
        <v>0.6</v>
      </c>
      <c r="P60" s="79" t="s">
        <v>143</v>
      </c>
      <c r="Q60" s="79" t="s">
        <v>150</v>
      </c>
    </row>
    <row r="61" ht="24" spans="1:17">
      <c r="A61" s="111"/>
      <c r="B61" s="88" t="s">
        <v>159</v>
      </c>
      <c r="C61" s="88" t="s">
        <v>160</v>
      </c>
      <c r="D61" s="88">
        <v>10.7</v>
      </c>
      <c r="E61" s="88" t="s">
        <v>21</v>
      </c>
      <c r="F61" s="110" t="s">
        <v>22</v>
      </c>
      <c r="G61" s="103" t="s">
        <v>23</v>
      </c>
      <c r="H61" s="88" t="s">
        <v>159</v>
      </c>
      <c r="I61" s="78" t="s">
        <v>24</v>
      </c>
      <c r="J61" s="103">
        <v>380</v>
      </c>
      <c r="K61" s="88">
        <f t="shared" si="8"/>
        <v>10700</v>
      </c>
      <c r="L61" s="103">
        <f t="shared" si="9"/>
        <v>5.35</v>
      </c>
      <c r="M61" s="103" t="s">
        <v>25</v>
      </c>
      <c r="N61" s="123">
        <f t="shared" si="10"/>
        <v>1926</v>
      </c>
      <c r="O61" s="139">
        <v>0.6</v>
      </c>
      <c r="P61" s="79" t="s">
        <v>143</v>
      </c>
      <c r="Q61" s="79" t="s">
        <v>150</v>
      </c>
    </row>
    <row r="62" ht="24" spans="1:17">
      <c r="A62" s="111"/>
      <c r="B62" s="88" t="s">
        <v>161</v>
      </c>
      <c r="C62" s="88" t="s">
        <v>162</v>
      </c>
      <c r="D62" s="88">
        <v>12</v>
      </c>
      <c r="E62" s="88" t="s">
        <v>21</v>
      </c>
      <c r="F62" s="110" t="s">
        <v>22</v>
      </c>
      <c r="G62" s="103" t="s">
        <v>23</v>
      </c>
      <c r="H62" s="88" t="s">
        <v>161</v>
      </c>
      <c r="I62" s="78" t="s">
        <v>24</v>
      </c>
      <c r="J62" s="103">
        <v>220</v>
      </c>
      <c r="K62" s="88">
        <f t="shared" si="8"/>
        <v>12000</v>
      </c>
      <c r="L62" s="103">
        <f t="shared" si="9"/>
        <v>6</v>
      </c>
      <c r="M62" s="103" t="s">
        <v>25</v>
      </c>
      <c r="N62" s="123">
        <f t="shared" si="10"/>
        <v>2160</v>
      </c>
      <c r="O62" s="139">
        <v>0.6</v>
      </c>
      <c r="P62" s="79" t="s">
        <v>143</v>
      </c>
      <c r="Q62" s="79" t="s">
        <v>150</v>
      </c>
    </row>
    <row r="63" ht="24" spans="1:17">
      <c r="A63" s="111"/>
      <c r="B63" s="88" t="s">
        <v>163</v>
      </c>
      <c r="C63" s="88" t="s">
        <v>164</v>
      </c>
      <c r="D63" s="88">
        <v>25.23</v>
      </c>
      <c r="E63" s="88" t="s">
        <v>21</v>
      </c>
      <c r="F63" s="110" t="s">
        <v>22</v>
      </c>
      <c r="G63" s="103" t="s">
        <v>23</v>
      </c>
      <c r="H63" s="88" t="s">
        <v>163</v>
      </c>
      <c r="I63" s="78" t="s">
        <v>24</v>
      </c>
      <c r="J63" s="103">
        <v>380</v>
      </c>
      <c r="K63" s="88">
        <f t="shared" si="8"/>
        <v>25230</v>
      </c>
      <c r="L63" s="103">
        <f t="shared" si="9"/>
        <v>12.615</v>
      </c>
      <c r="M63" s="103" t="s">
        <v>25</v>
      </c>
      <c r="N63" s="123">
        <f t="shared" si="10"/>
        <v>4541.4</v>
      </c>
      <c r="O63" s="139">
        <v>0.6</v>
      </c>
      <c r="P63" s="79" t="s">
        <v>143</v>
      </c>
      <c r="Q63" s="79" t="s">
        <v>150</v>
      </c>
    </row>
    <row r="64" ht="24" spans="1:17">
      <c r="A64" s="69"/>
      <c r="B64" s="88" t="s">
        <v>165</v>
      </c>
      <c r="C64" s="88" t="s">
        <v>166</v>
      </c>
      <c r="D64" s="88">
        <v>29</v>
      </c>
      <c r="E64" s="88" t="s">
        <v>21</v>
      </c>
      <c r="F64" s="110" t="s">
        <v>22</v>
      </c>
      <c r="G64" s="103" t="s">
        <v>23</v>
      </c>
      <c r="H64" s="88" t="s">
        <v>165</v>
      </c>
      <c r="I64" s="78" t="s">
        <v>24</v>
      </c>
      <c r="J64" s="103">
        <v>380</v>
      </c>
      <c r="K64" s="88">
        <f t="shared" si="8"/>
        <v>29000</v>
      </c>
      <c r="L64" s="103">
        <f t="shared" si="9"/>
        <v>14.5</v>
      </c>
      <c r="M64" s="103" t="s">
        <v>25</v>
      </c>
      <c r="N64" s="123">
        <f t="shared" si="10"/>
        <v>5220</v>
      </c>
      <c r="O64" s="139">
        <v>0.6</v>
      </c>
      <c r="P64" s="79" t="s">
        <v>143</v>
      </c>
      <c r="Q64" s="79" t="s">
        <v>150</v>
      </c>
    </row>
    <row r="65" ht="24" spans="1:17">
      <c r="A65" s="75"/>
      <c r="B65" s="88" t="s">
        <v>167</v>
      </c>
      <c r="C65" s="88" t="s">
        <v>168</v>
      </c>
      <c r="D65" s="88">
        <v>20</v>
      </c>
      <c r="E65" s="88" t="s">
        <v>21</v>
      </c>
      <c r="F65" s="110" t="s">
        <v>22</v>
      </c>
      <c r="G65" s="103" t="s">
        <v>23</v>
      </c>
      <c r="H65" s="88" t="s">
        <v>167</v>
      </c>
      <c r="I65" s="78" t="s">
        <v>24</v>
      </c>
      <c r="J65" s="103">
        <v>380</v>
      </c>
      <c r="K65" s="88">
        <f t="shared" si="8"/>
        <v>20000</v>
      </c>
      <c r="L65" s="103">
        <f t="shared" si="9"/>
        <v>10</v>
      </c>
      <c r="M65" s="103" t="s">
        <v>25</v>
      </c>
      <c r="N65" s="123">
        <f t="shared" si="10"/>
        <v>3600</v>
      </c>
      <c r="O65" s="139">
        <v>0.6</v>
      </c>
      <c r="P65" s="79" t="s">
        <v>143</v>
      </c>
      <c r="Q65" s="79" t="s">
        <v>150</v>
      </c>
    </row>
    <row r="66" ht="24" spans="1:17">
      <c r="A66" s="76"/>
      <c r="B66" s="88" t="s">
        <v>169</v>
      </c>
      <c r="C66" s="88" t="s">
        <v>170</v>
      </c>
      <c r="D66" s="88">
        <v>30</v>
      </c>
      <c r="E66" s="88" t="s">
        <v>21</v>
      </c>
      <c r="F66" s="110" t="s">
        <v>22</v>
      </c>
      <c r="G66" s="103" t="s">
        <v>23</v>
      </c>
      <c r="H66" s="88" t="s">
        <v>169</v>
      </c>
      <c r="I66" s="78" t="s">
        <v>24</v>
      </c>
      <c r="J66" s="103">
        <v>380</v>
      </c>
      <c r="K66" s="88">
        <f t="shared" si="8"/>
        <v>30000</v>
      </c>
      <c r="L66" s="103">
        <f t="shared" si="9"/>
        <v>15</v>
      </c>
      <c r="M66" s="103" t="s">
        <v>25</v>
      </c>
      <c r="N66" s="123">
        <f t="shared" si="10"/>
        <v>5400</v>
      </c>
      <c r="O66" s="139">
        <v>0.6</v>
      </c>
      <c r="P66" s="79" t="s">
        <v>143</v>
      </c>
      <c r="Q66" s="79" t="s">
        <v>150</v>
      </c>
    </row>
    <row r="67" ht="24" spans="1:17">
      <c r="A67" s="94"/>
      <c r="B67" s="88" t="s">
        <v>171</v>
      </c>
      <c r="C67" s="88" t="s">
        <v>172</v>
      </c>
      <c r="D67" s="88">
        <v>27.13</v>
      </c>
      <c r="E67" s="88" t="s">
        <v>21</v>
      </c>
      <c r="F67" s="110" t="s">
        <v>22</v>
      </c>
      <c r="G67" s="103" t="s">
        <v>23</v>
      </c>
      <c r="H67" s="88" t="s">
        <v>171</v>
      </c>
      <c r="I67" s="78" t="s">
        <v>24</v>
      </c>
      <c r="J67" s="103">
        <v>380</v>
      </c>
      <c r="K67" s="88">
        <f t="shared" si="8"/>
        <v>27130</v>
      </c>
      <c r="L67" s="103">
        <f t="shared" si="9"/>
        <v>13.565</v>
      </c>
      <c r="M67" s="103" t="s">
        <v>25</v>
      </c>
      <c r="N67" s="123">
        <f t="shared" si="10"/>
        <v>4883.4</v>
      </c>
      <c r="O67" s="139">
        <v>0.6</v>
      </c>
      <c r="P67" s="79" t="s">
        <v>143</v>
      </c>
      <c r="Q67" s="79" t="s">
        <v>150</v>
      </c>
    </row>
    <row r="68" ht="27" spans="1:16">
      <c r="A68" s="94"/>
      <c r="B68" s="144" t="s">
        <v>173</v>
      </c>
      <c r="C68" s="144" t="s">
        <v>174</v>
      </c>
      <c r="D68" s="77">
        <v>57</v>
      </c>
      <c r="E68" s="106" t="s">
        <v>21</v>
      </c>
      <c r="F68" s="106" t="s">
        <v>22</v>
      </c>
      <c r="G68" s="106" t="s">
        <v>23</v>
      </c>
      <c r="H68" s="77" t="s">
        <v>173</v>
      </c>
      <c r="I68" s="91" t="s">
        <v>95</v>
      </c>
      <c r="J68" s="91" t="s">
        <v>29</v>
      </c>
      <c r="K68" s="155">
        <v>57000</v>
      </c>
      <c r="L68" s="77">
        <v>20</v>
      </c>
      <c r="M68" s="137" t="s">
        <v>25</v>
      </c>
      <c r="N68" s="122">
        <v>1710</v>
      </c>
      <c r="O68" s="138">
        <v>0.6</v>
      </c>
      <c r="P68" s="69" t="s">
        <v>175</v>
      </c>
    </row>
    <row r="69" ht="27" spans="1:16">
      <c r="A69" s="80"/>
      <c r="B69" s="144" t="s">
        <v>176</v>
      </c>
      <c r="C69" s="144" t="s">
        <v>177</v>
      </c>
      <c r="D69" s="77">
        <v>30</v>
      </c>
      <c r="E69" s="106" t="s">
        <v>21</v>
      </c>
      <c r="F69" s="106" t="s">
        <v>22</v>
      </c>
      <c r="G69" s="106" t="s">
        <v>23</v>
      </c>
      <c r="H69" s="77" t="s">
        <v>176</v>
      </c>
      <c r="I69" s="91" t="s">
        <v>95</v>
      </c>
      <c r="J69" s="91" t="s">
        <v>29</v>
      </c>
      <c r="K69" s="155">
        <v>30000</v>
      </c>
      <c r="L69" s="77">
        <v>10</v>
      </c>
      <c r="M69" s="137" t="s">
        <v>25</v>
      </c>
      <c r="N69" s="122">
        <v>900</v>
      </c>
      <c r="O69" s="138">
        <v>0.6</v>
      </c>
      <c r="P69" s="69" t="s">
        <v>175</v>
      </c>
    </row>
    <row r="70" ht="27" spans="1:16">
      <c r="A70" s="80"/>
      <c r="B70" s="144" t="s">
        <v>178</v>
      </c>
      <c r="C70" s="144" t="s">
        <v>179</v>
      </c>
      <c r="D70" s="77">
        <v>20.44</v>
      </c>
      <c r="E70" s="106" t="s">
        <v>21</v>
      </c>
      <c r="F70" s="106" t="s">
        <v>22</v>
      </c>
      <c r="G70" s="106" t="s">
        <v>23</v>
      </c>
      <c r="H70" s="77" t="s">
        <v>178</v>
      </c>
      <c r="I70" s="91" t="s">
        <v>95</v>
      </c>
      <c r="J70" s="91" t="s">
        <v>29</v>
      </c>
      <c r="K70" s="155">
        <v>20440</v>
      </c>
      <c r="L70" s="77">
        <v>16</v>
      </c>
      <c r="M70" s="137" t="s">
        <v>25</v>
      </c>
      <c r="N70" s="122">
        <v>613.2</v>
      </c>
      <c r="O70" s="138">
        <v>0.6</v>
      </c>
      <c r="P70" s="69" t="s">
        <v>175</v>
      </c>
    </row>
    <row r="71" ht="27" spans="1:16">
      <c r="A71" s="80"/>
      <c r="B71" s="144" t="s">
        <v>180</v>
      </c>
      <c r="C71" s="144" t="s">
        <v>181</v>
      </c>
      <c r="D71" s="77">
        <v>23.68</v>
      </c>
      <c r="E71" s="106" t="s">
        <v>21</v>
      </c>
      <c r="F71" s="106" t="s">
        <v>22</v>
      </c>
      <c r="G71" s="106" t="s">
        <v>23</v>
      </c>
      <c r="H71" s="77" t="s">
        <v>180</v>
      </c>
      <c r="I71" s="91" t="s">
        <v>95</v>
      </c>
      <c r="J71" s="91" t="s">
        <v>29</v>
      </c>
      <c r="K71" s="155">
        <v>23680</v>
      </c>
      <c r="L71" s="77">
        <v>13</v>
      </c>
      <c r="M71" s="137" t="s">
        <v>25</v>
      </c>
      <c r="N71" s="122">
        <v>710.4</v>
      </c>
      <c r="O71" s="138">
        <v>0.6</v>
      </c>
      <c r="P71" s="69" t="s">
        <v>175</v>
      </c>
    </row>
    <row r="72" ht="27" spans="1:16">
      <c r="A72" s="80"/>
      <c r="B72" s="144" t="s">
        <v>182</v>
      </c>
      <c r="C72" s="144" t="s">
        <v>183</v>
      </c>
      <c r="D72" s="77">
        <v>18.86</v>
      </c>
      <c r="E72" s="106" t="s">
        <v>21</v>
      </c>
      <c r="F72" s="106" t="s">
        <v>22</v>
      </c>
      <c r="G72" s="106" t="s">
        <v>23</v>
      </c>
      <c r="H72" s="77" t="s">
        <v>182</v>
      </c>
      <c r="I72" s="91" t="s">
        <v>95</v>
      </c>
      <c r="J72" s="91" t="s">
        <v>29</v>
      </c>
      <c r="K72" s="155">
        <v>18860</v>
      </c>
      <c r="L72" s="77">
        <v>13</v>
      </c>
      <c r="M72" s="137" t="s">
        <v>25</v>
      </c>
      <c r="N72" s="122">
        <v>565.8</v>
      </c>
      <c r="O72" s="138">
        <v>0.6</v>
      </c>
      <c r="P72" s="69" t="s">
        <v>175</v>
      </c>
    </row>
    <row r="73" spans="1:16">
      <c r="A73" s="80"/>
      <c r="B73" s="145"/>
      <c r="C73" s="76"/>
      <c r="D73" s="69"/>
      <c r="E73" s="86"/>
      <c r="F73" s="69"/>
      <c r="G73" s="69"/>
      <c r="H73" s="91"/>
      <c r="I73" s="91"/>
      <c r="J73" s="156"/>
      <c r="K73" s="91"/>
      <c r="L73" s="157"/>
      <c r="M73" s="91"/>
      <c r="N73" s="91"/>
      <c r="O73" s="158"/>
      <c r="P73" s="69"/>
    </row>
    <row r="74" spans="1:16">
      <c r="A74" s="80"/>
      <c r="B74" s="145"/>
      <c r="C74" s="76"/>
      <c r="D74" s="69"/>
      <c r="E74" s="86"/>
      <c r="F74" s="69"/>
      <c r="G74" s="69"/>
      <c r="H74" s="91"/>
      <c r="I74" s="91"/>
      <c r="J74" s="156"/>
      <c r="K74" s="91"/>
      <c r="L74" s="157"/>
      <c r="M74" s="91"/>
      <c r="N74" s="91"/>
      <c r="O74" s="158"/>
      <c r="P74" s="69"/>
    </row>
    <row r="75" spans="1:16">
      <c r="A75" s="98"/>
      <c r="B75" s="96"/>
      <c r="C75" s="96"/>
      <c r="D75" s="97"/>
      <c r="E75" s="98"/>
      <c r="F75" s="99"/>
      <c r="G75" s="99"/>
      <c r="H75" s="96"/>
      <c r="I75" s="159"/>
      <c r="J75" s="97"/>
      <c r="K75" s="119"/>
      <c r="L75" s="129"/>
      <c r="M75" s="98"/>
      <c r="N75" s="120"/>
      <c r="O75" s="130"/>
      <c r="P75" s="79"/>
    </row>
    <row r="76" spans="1:16">
      <c r="A76" s="98"/>
      <c r="B76" s="146"/>
      <c r="C76" s="146"/>
      <c r="D76" s="76"/>
      <c r="E76" s="75"/>
      <c r="F76" s="76"/>
      <c r="G76" s="76"/>
      <c r="H76" s="146"/>
      <c r="I76" s="160"/>
      <c r="J76" s="69"/>
      <c r="K76" s="113"/>
      <c r="L76" s="76"/>
      <c r="M76" s="75"/>
      <c r="N76" s="75"/>
      <c r="O76" s="161"/>
      <c r="P76" s="79"/>
    </row>
    <row r="77" spans="1:16">
      <c r="A77" s="98"/>
      <c r="B77" s="146"/>
      <c r="C77" s="146"/>
      <c r="D77" s="76"/>
      <c r="E77" s="75"/>
      <c r="F77" s="76"/>
      <c r="G77" s="76"/>
      <c r="H77" s="146"/>
      <c r="I77" s="160"/>
      <c r="J77" s="69"/>
      <c r="K77" s="113"/>
      <c r="L77" s="76"/>
      <c r="M77" s="75"/>
      <c r="N77" s="75"/>
      <c r="O77" s="161"/>
      <c r="P77" s="79"/>
    </row>
    <row r="78" spans="1:16">
      <c r="A78" s="99"/>
      <c r="B78" s="146"/>
      <c r="C78" s="146"/>
      <c r="D78" s="76"/>
      <c r="E78" s="75"/>
      <c r="F78" s="76"/>
      <c r="G78" s="76"/>
      <c r="H78" s="146"/>
      <c r="I78" s="160"/>
      <c r="J78" s="69"/>
      <c r="K78" s="113"/>
      <c r="L78" s="76"/>
      <c r="M78" s="75"/>
      <c r="N78" s="75"/>
      <c r="O78" s="161"/>
      <c r="P78" s="79"/>
    </row>
    <row r="79" spans="1:16">
      <c r="A79" s="103"/>
      <c r="B79" s="146"/>
      <c r="C79" s="146"/>
      <c r="D79" s="76"/>
      <c r="E79" s="75"/>
      <c r="F79" s="76"/>
      <c r="G79" s="76"/>
      <c r="H79" s="146"/>
      <c r="I79" s="160"/>
      <c r="J79" s="69"/>
      <c r="K79" s="113"/>
      <c r="L79" s="76"/>
      <c r="M79" s="75"/>
      <c r="N79" s="75"/>
      <c r="O79" s="161"/>
      <c r="P79" s="79"/>
    </row>
    <row r="80" spans="1:16">
      <c r="A80" s="103"/>
      <c r="B80" s="147"/>
      <c r="C80" s="147"/>
      <c r="D80" s="148"/>
      <c r="E80" s="149"/>
      <c r="F80" s="148"/>
      <c r="G80" s="148"/>
      <c r="H80" s="147"/>
      <c r="I80" s="162"/>
      <c r="J80" s="163"/>
      <c r="K80" s="164"/>
      <c r="L80" s="148"/>
      <c r="M80" s="149"/>
      <c r="N80" s="149"/>
      <c r="O80" s="165"/>
      <c r="P80" s="79"/>
    </row>
    <row r="81" spans="1:16">
      <c r="A81" s="103"/>
      <c r="B81" s="88"/>
      <c r="C81" s="88"/>
      <c r="D81" s="88"/>
      <c r="E81" s="88"/>
      <c r="F81" s="110"/>
      <c r="G81" s="103"/>
      <c r="H81" s="88"/>
      <c r="I81" s="78"/>
      <c r="J81" s="103"/>
      <c r="K81" s="88"/>
      <c r="L81" s="103"/>
      <c r="M81" s="103"/>
      <c r="N81" s="123"/>
      <c r="O81" s="139"/>
      <c r="P81" s="79"/>
    </row>
    <row r="82" spans="1:17">
      <c r="A82" s="103"/>
      <c r="B82" s="88"/>
      <c r="C82" s="88"/>
      <c r="D82" s="88"/>
      <c r="E82" s="88"/>
      <c r="F82" s="110"/>
      <c r="G82" s="103"/>
      <c r="H82" s="88"/>
      <c r="I82" s="78"/>
      <c r="J82" s="103"/>
      <c r="K82" s="88"/>
      <c r="L82" s="103"/>
      <c r="M82" s="103"/>
      <c r="N82" s="123"/>
      <c r="O82" s="139"/>
      <c r="P82" s="79"/>
      <c r="Q82" s="76"/>
    </row>
    <row r="83" spans="1:17">
      <c r="A83" s="103"/>
      <c r="B83" s="88"/>
      <c r="C83" s="88"/>
      <c r="D83" s="88"/>
      <c r="E83" s="88"/>
      <c r="F83" s="110"/>
      <c r="G83" s="103"/>
      <c r="H83" s="88"/>
      <c r="I83" s="78"/>
      <c r="J83" s="103"/>
      <c r="K83" s="88"/>
      <c r="L83" s="103"/>
      <c r="M83" s="103"/>
      <c r="N83" s="123"/>
      <c r="O83" s="139"/>
      <c r="P83" s="79"/>
      <c r="Q83" s="76"/>
    </row>
    <row r="84" spans="1:16">
      <c r="A84" s="103"/>
      <c r="B84" s="88"/>
      <c r="C84" s="88"/>
      <c r="D84" s="88"/>
      <c r="E84" s="88"/>
      <c r="F84" s="110"/>
      <c r="G84" s="103"/>
      <c r="H84" s="88"/>
      <c r="I84" s="78"/>
      <c r="J84" s="103"/>
      <c r="K84" s="88"/>
      <c r="L84" s="103"/>
      <c r="M84" s="103"/>
      <c r="N84" s="123"/>
      <c r="O84" s="139"/>
      <c r="P84" s="79"/>
    </row>
    <row r="85" spans="1:16">
      <c r="A85" s="103"/>
      <c r="B85" s="88"/>
      <c r="C85" s="88"/>
      <c r="D85" s="88"/>
      <c r="E85" s="88"/>
      <c r="F85" s="110"/>
      <c r="G85" s="103"/>
      <c r="H85" s="88"/>
      <c r="I85" s="78"/>
      <c r="J85" s="103"/>
      <c r="K85" s="88"/>
      <c r="L85" s="103"/>
      <c r="M85" s="103"/>
      <c r="N85" s="123"/>
      <c r="O85" s="139"/>
      <c r="P85" s="79"/>
    </row>
    <row r="86" spans="1:16">
      <c r="A86" s="103"/>
      <c r="B86" s="88"/>
      <c r="C86" s="88"/>
      <c r="D86" s="88"/>
      <c r="E86" s="88"/>
      <c r="F86" s="110"/>
      <c r="G86" s="103"/>
      <c r="H86" s="88"/>
      <c r="I86" s="78"/>
      <c r="J86" s="103"/>
      <c r="K86" s="88"/>
      <c r="L86" s="103"/>
      <c r="M86" s="103"/>
      <c r="N86" s="123"/>
      <c r="O86" s="139"/>
      <c r="P86" s="79"/>
    </row>
    <row r="87" spans="1:16">
      <c r="A87" s="103"/>
      <c r="B87" s="88"/>
      <c r="C87" s="88"/>
      <c r="D87" s="88"/>
      <c r="E87" s="88"/>
      <c r="F87" s="110"/>
      <c r="G87" s="103"/>
      <c r="H87" s="88"/>
      <c r="I87" s="78"/>
      <c r="J87" s="103"/>
      <c r="K87" s="88"/>
      <c r="L87" s="103"/>
      <c r="M87" s="103"/>
      <c r="N87" s="123"/>
      <c r="O87" s="139"/>
      <c r="P87" s="79"/>
    </row>
    <row r="88" spans="1:16">
      <c r="A88" s="103"/>
      <c r="B88" s="88"/>
      <c r="C88" s="88"/>
      <c r="D88" s="88"/>
      <c r="E88" s="88"/>
      <c r="F88" s="110"/>
      <c r="G88" s="103"/>
      <c r="H88" s="88"/>
      <c r="I88" s="78"/>
      <c r="J88" s="103"/>
      <c r="K88" s="88"/>
      <c r="L88" s="103"/>
      <c r="M88" s="103"/>
      <c r="N88" s="123"/>
      <c r="O88" s="139"/>
      <c r="P88" s="79"/>
    </row>
    <row r="89" ht="14.25" spans="1:15">
      <c r="A89" s="80"/>
      <c r="B89" s="150"/>
      <c r="C89" s="150"/>
      <c r="D89" s="151"/>
      <c r="E89" s="150"/>
      <c r="F89" s="150"/>
      <c r="G89" s="150"/>
      <c r="H89" s="150"/>
      <c r="I89" s="150"/>
      <c r="J89" s="166"/>
      <c r="K89" s="167"/>
      <c r="L89" s="167"/>
      <c r="M89" s="168"/>
      <c r="N89" s="77"/>
      <c r="O89" s="169"/>
    </row>
    <row r="90" spans="2:15">
      <c r="B90" s="102"/>
      <c r="C90" s="102"/>
      <c r="D90" s="102"/>
      <c r="E90" s="86"/>
      <c r="F90" s="71"/>
      <c r="G90" s="71"/>
      <c r="H90" s="102"/>
      <c r="I90" s="102"/>
      <c r="J90" s="68"/>
      <c r="K90" s="134"/>
      <c r="L90" s="77"/>
      <c r="M90" s="70"/>
      <c r="N90" s="134"/>
      <c r="O90" s="135"/>
    </row>
    <row r="91" spans="2:15">
      <c r="B91" s="102"/>
      <c r="C91" s="102"/>
      <c r="D91" s="102"/>
      <c r="E91" s="86"/>
      <c r="F91" s="71"/>
      <c r="G91" s="71"/>
      <c r="H91" s="102"/>
      <c r="I91" s="102"/>
      <c r="J91" s="68"/>
      <c r="K91" s="134"/>
      <c r="L91" s="77"/>
      <c r="M91" s="70"/>
      <c r="N91" s="134"/>
      <c r="O91" s="135"/>
    </row>
    <row r="92" spans="2:15">
      <c r="B92" s="102"/>
      <c r="C92" s="102"/>
      <c r="D92" s="102"/>
      <c r="E92" s="86"/>
      <c r="F92" s="71"/>
      <c r="G92" s="71"/>
      <c r="H92" s="102"/>
      <c r="I92" s="102"/>
      <c r="J92" s="68"/>
      <c r="K92" s="134"/>
      <c r="L92" s="77"/>
      <c r="M92" s="70"/>
      <c r="N92" s="134"/>
      <c r="O92" s="135"/>
    </row>
    <row r="93" spans="2:15">
      <c r="B93" s="102"/>
      <c r="C93" s="102"/>
      <c r="D93" s="102"/>
      <c r="E93" s="86"/>
      <c r="F93" s="71"/>
      <c r="G93" s="71"/>
      <c r="H93" s="102"/>
      <c r="I93" s="102"/>
      <c r="J93" s="68"/>
      <c r="K93" s="134"/>
      <c r="L93" s="77"/>
      <c r="M93" s="70"/>
      <c r="N93" s="134"/>
      <c r="O93" s="135"/>
    </row>
    <row r="94" spans="2:15">
      <c r="B94" s="100"/>
      <c r="C94" s="101"/>
      <c r="D94" s="88"/>
      <c r="E94" s="88"/>
      <c r="F94" s="88"/>
      <c r="G94" s="88"/>
      <c r="H94" s="100"/>
      <c r="I94" s="79"/>
      <c r="J94" s="88"/>
      <c r="K94" s="88"/>
      <c r="L94" s="88"/>
      <c r="M94" s="88"/>
      <c r="N94" s="88"/>
      <c r="O94" s="133"/>
    </row>
    <row r="95" spans="2:15">
      <c r="B95" s="100"/>
      <c r="C95" s="101"/>
      <c r="D95" s="88"/>
      <c r="E95" s="88"/>
      <c r="F95" s="88"/>
      <c r="G95" s="88"/>
      <c r="H95" s="100"/>
      <c r="I95" s="79"/>
      <c r="J95" s="88"/>
      <c r="K95" s="88"/>
      <c r="L95" s="88"/>
      <c r="M95" s="88"/>
      <c r="N95" s="88"/>
      <c r="O95" s="133"/>
    </row>
    <row r="96" spans="2:15">
      <c r="B96" s="100"/>
      <c r="C96" s="101"/>
      <c r="D96" s="88"/>
      <c r="E96" s="88"/>
      <c r="F96" s="88"/>
      <c r="G96" s="88"/>
      <c r="H96" s="100"/>
      <c r="I96" s="79"/>
      <c r="J96" s="88"/>
      <c r="K96" s="88"/>
      <c r="L96" s="88"/>
      <c r="M96" s="88"/>
      <c r="N96" s="88"/>
      <c r="O96" s="133"/>
    </row>
    <row r="97" spans="2:15">
      <c r="B97" s="100"/>
      <c r="C97" s="101"/>
      <c r="D97" s="88"/>
      <c r="E97" s="88"/>
      <c r="F97" s="88"/>
      <c r="G97" s="88"/>
      <c r="H97" s="100"/>
      <c r="I97" s="79"/>
      <c r="J97" s="88"/>
      <c r="K97" s="88"/>
      <c r="L97" s="88"/>
      <c r="M97" s="88"/>
      <c r="N97" s="88"/>
      <c r="O97" s="133"/>
    </row>
    <row r="104" spans="2:16">
      <c r="B104" s="152"/>
      <c r="C104" s="152"/>
      <c r="D104" s="152"/>
      <c r="E104" s="153"/>
      <c r="F104" s="154"/>
      <c r="G104" s="154"/>
      <c r="H104" s="152"/>
      <c r="I104" s="152"/>
      <c r="J104" s="94"/>
      <c r="K104" s="94"/>
      <c r="L104" s="94"/>
      <c r="M104" s="94"/>
      <c r="N104" s="170"/>
      <c r="O104" s="171"/>
      <c r="P104" s="172"/>
    </row>
    <row r="105" spans="2:16">
      <c r="B105" s="152"/>
      <c r="C105" s="152"/>
      <c r="D105" s="152"/>
      <c r="E105" s="153"/>
      <c r="F105" s="154"/>
      <c r="G105" s="154"/>
      <c r="H105" s="152"/>
      <c r="I105" s="152"/>
      <c r="J105" s="94"/>
      <c r="K105" s="94"/>
      <c r="L105" s="94"/>
      <c r="M105" s="94"/>
      <c r="N105" s="170"/>
      <c r="O105" s="171"/>
      <c r="P105" s="172"/>
    </row>
    <row r="106" spans="2:16">
      <c r="B106" s="152"/>
      <c r="C106" s="152"/>
      <c r="D106" s="152"/>
      <c r="E106" s="153"/>
      <c r="F106" s="154"/>
      <c r="G106" s="154"/>
      <c r="H106" s="152"/>
      <c r="I106" s="152"/>
      <c r="J106" s="94"/>
      <c r="K106" s="94"/>
      <c r="L106" s="94"/>
      <c r="M106" s="94"/>
      <c r="N106" s="170"/>
      <c r="O106" s="171"/>
      <c r="P106" s="172"/>
    </row>
    <row r="107" spans="2:16">
      <c r="B107" s="152"/>
      <c r="C107" s="152"/>
      <c r="D107" s="152"/>
      <c r="E107" s="153"/>
      <c r="F107" s="154"/>
      <c r="G107" s="154"/>
      <c r="H107" s="152"/>
      <c r="I107" s="152"/>
      <c r="J107" s="94"/>
      <c r="K107" s="94"/>
      <c r="L107" s="94"/>
      <c r="M107" s="94"/>
      <c r="N107" s="170"/>
      <c r="O107" s="171"/>
      <c r="P107" s="172"/>
    </row>
    <row r="108" spans="2:16">
      <c r="B108" s="152"/>
      <c r="C108" s="152"/>
      <c r="D108" s="152"/>
      <c r="E108" s="153"/>
      <c r="F108" s="154"/>
      <c r="G108" s="154"/>
      <c r="H108" s="152"/>
      <c r="I108" s="152"/>
      <c r="J108" s="94"/>
      <c r="K108" s="94"/>
      <c r="L108" s="94"/>
      <c r="M108" s="94"/>
      <c r="N108" s="170"/>
      <c r="O108" s="171"/>
      <c r="P108" s="172"/>
    </row>
    <row r="109" spans="2:16">
      <c r="B109" s="152"/>
      <c r="C109" s="152"/>
      <c r="D109" s="152"/>
      <c r="E109" s="153"/>
      <c r="F109" s="154"/>
      <c r="G109" s="154"/>
      <c r="H109" s="152"/>
      <c r="I109" s="152"/>
      <c r="J109" s="94"/>
      <c r="K109" s="94"/>
      <c r="L109" s="94"/>
      <c r="M109" s="94"/>
      <c r="N109" s="170"/>
      <c r="O109" s="171"/>
      <c r="P109" s="172"/>
    </row>
    <row r="110" spans="2:16">
      <c r="B110" s="152"/>
      <c r="C110" s="152"/>
      <c r="D110" s="152"/>
      <c r="E110" s="153"/>
      <c r="F110" s="154"/>
      <c r="G110" s="154"/>
      <c r="H110" s="152"/>
      <c r="I110" s="152"/>
      <c r="J110" s="94"/>
      <c r="K110" s="94"/>
      <c r="L110" s="94"/>
      <c r="M110" s="94"/>
      <c r="N110" s="170"/>
      <c r="O110" s="171"/>
      <c r="P110" s="172"/>
    </row>
    <row r="111" ht="14.25" spans="2:16">
      <c r="B111" s="150"/>
      <c r="C111" s="150"/>
      <c r="D111" s="151"/>
      <c r="E111" s="150"/>
      <c r="F111" s="150"/>
      <c r="G111" s="150"/>
      <c r="H111" s="150"/>
      <c r="I111" s="150"/>
      <c r="J111" s="166"/>
      <c r="K111" s="167"/>
      <c r="L111" s="167"/>
      <c r="M111" s="168"/>
      <c r="N111" s="77"/>
      <c r="O111" s="169"/>
      <c r="P111" s="77"/>
    </row>
    <row r="112" ht="14.25" spans="2:16">
      <c r="B112" s="150"/>
      <c r="C112" s="150"/>
      <c r="D112" s="151"/>
      <c r="E112" s="150"/>
      <c r="F112" s="150"/>
      <c r="G112" s="150"/>
      <c r="H112" s="150"/>
      <c r="I112" s="150"/>
      <c r="J112" s="166"/>
      <c r="K112" s="167"/>
      <c r="L112" s="167"/>
      <c r="M112" s="168"/>
      <c r="N112" s="77"/>
      <c r="O112" s="169"/>
      <c r="P112" s="77"/>
    </row>
    <row r="113" ht="14.25" spans="2:16">
      <c r="B113" s="150"/>
      <c r="C113" s="150"/>
      <c r="D113" s="151"/>
      <c r="E113" s="150"/>
      <c r="F113" s="150"/>
      <c r="G113" s="150"/>
      <c r="H113" s="150"/>
      <c r="I113" s="150"/>
      <c r="J113" s="166"/>
      <c r="K113" s="167"/>
      <c r="L113" s="167"/>
      <c r="M113" s="168"/>
      <c r="N113" s="77"/>
      <c r="O113" s="169"/>
      <c r="P113" s="77"/>
    </row>
    <row r="114" ht="14.25" spans="2:16">
      <c r="B114" s="150"/>
      <c r="C114" s="150"/>
      <c r="D114" s="151"/>
      <c r="E114" s="150"/>
      <c r="F114" s="150"/>
      <c r="G114" s="150"/>
      <c r="H114" s="150"/>
      <c r="I114" s="150"/>
      <c r="J114" s="166"/>
      <c r="K114" s="167"/>
      <c r="L114" s="167"/>
      <c r="M114" s="168"/>
      <c r="N114" s="77"/>
      <c r="O114" s="169"/>
      <c r="P114" s="77"/>
    </row>
    <row r="115" ht="14.25" spans="2:16">
      <c r="B115" s="150"/>
      <c r="C115" s="150"/>
      <c r="D115" s="151"/>
      <c r="E115" s="150"/>
      <c r="F115" s="150"/>
      <c r="G115" s="150"/>
      <c r="H115" s="150"/>
      <c r="I115" s="150"/>
      <c r="J115" s="166"/>
      <c r="K115" s="167"/>
      <c r="L115" s="167"/>
      <c r="M115" s="168"/>
      <c r="N115" s="77"/>
      <c r="O115" s="169"/>
      <c r="P115" s="77"/>
    </row>
    <row r="116" ht="14.25" spans="2:16">
      <c r="B116" s="150"/>
      <c r="C116" s="150"/>
      <c r="D116" s="151"/>
      <c r="E116" s="150"/>
      <c r="F116" s="150"/>
      <c r="G116" s="150"/>
      <c r="H116" s="150"/>
      <c r="I116" s="150"/>
      <c r="J116" s="166"/>
      <c r="K116" s="167"/>
      <c r="L116" s="167"/>
      <c r="M116" s="168"/>
      <c r="N116" s="77"/>
      <c r="O116" s="169"/>
      <c r="P116" s="77"/>
    </row>
    <row r="117" ht="14.25" spans="2:16">
      <c r="B117" s="150"/>
      <c r="C117" s="150"/>
      <c r="D117" s="151"/>
      <c r="E117" s="150"/>
      <c r="F117" s="150"/>
      <c r="G117" s="150"/>
      <c r="H117" s="150"/>
      <c r="I117" s="150"/>
      <c r="J117" s="166"/>
      <c r="K117" s="167"/>
      <c r="L117" s="167"/>
      <c r="M117" s="168"/>
      <c r="N117" s="77"/>
      <c r="O117" s="169"/>
      <c r="P117" s="77"/>
    </row>
    <row r="118" ht="14.25" spans="2:16">
      <c r="B118" s="150"/>
      <c r="C118" s="150"/>
      <c r="D118" s="151"/>
      <c r="E118" s="150"/>
      <c r="F118" s="150"/>
      <c r="G118" s="150"/>
      <c r="H118" s="150"/>
      <c r="I118" s="150"/>
      <c r="J118" s="166"/>
      <c r="K118" s="167"/>
      <c r="L118" s="167"/>
      <c r="M118" s="168"/>
      <c r="N118" s="77"/>
      <c r="O118" s="169"/>
      <c r="P118" s="77"/>
    </row>
  </sheetData>
  <autoFilter ref="A4:IV118">
    <extLst/>
  </autoFilter>
  <mergeCells count="1">
    <mergeCell ref="A2:P2"/>
  </mergeCells>
  <conditionalFormatting sqref="B5">
    <cfRule type="duplicateValues" dxfId="0" priority="100"/>
  </conditionalFormatting>
  <conditionalFormatting sqref="H5">
    <cfRule type="duplicateValues" dxfId="0" priority="99"/>
  </conditionalFormatting>
  <conditionalFormatting sqref="B6">
    <cfRule type="duplicateValues" dxfId="0" priority="101"/>
  </conditionalFormatting>
  <conditionalFormatting sqref="H6">
    <cfRule type="duplicateValues" dxfId="0" priority="97"/>
  </conditionalFormatting>
  <conditionalFormatting sqref="H7">
    <cfRule type="duplicateValues" dxfId="0" priority="98"/>
  </conditionalFormatting>
  <conditionalFormatting sqref="B8">
    <cfRule type="duplicateValues" dxfId="0" priority="103"/>
  </conditionalFormatting>
  <conditionalFormatting sqref="H8">
    <cfRule type="duplicateValues" dxfId="0" priority="96"/>
  </conditionalFormatting>
  <conditionalFormatting sqref="H9">
    <cfRule type="duplicateValues" dxfId="0" priority="95"/>
  </conditionalFormatting>
  <conditionalFormatting sqref="B10">
    <cfRule type="duplicateValues" dxfId="0" priority="94"/>
  </conditionalFormatting>
  <conditionalFormatting sqref="H10">
    <cfRule type="duplicateValues" dxfId="0" priority="92"/>
  </conditionalFormatting>
  <conditionalFormatting sqref="H11">
    <cfRule type="duplicateValues" dxfId="0" priority="91"/>
  </conditionalFormatting>
  <conditionalFormatting sqref="H12">
    <cfRule type="duplicateValues" dxfId="0" priority="90"/>
  </conditionalFormatting>
  <conditionalFormatting sqref="B13">
    <cfRule type="duplicateValues" dxfId="0" priority="65"/>
  </conditionalFormatting>
  <conditionalFormatting sqref="H13">
    <cfRule type="duplicateValues" dxfId="0" priority="63"/>
  </conditionalFormatting>
  <conditionalFormatting sqref="B14">
    <cfRule type="duplicateValues" dxfId="0" priority="64"/>
  </conditionalFormatting>
  <conditionalFormatting sqref="H14">
    <cfRule type="duplicateValues" dxfId="0" priority="62"/>
  </conditionalFormatting>
  <conditionalFormatting sqref="B15">
    <cfRule type="duplicateValues" dxfId="0" priority="61"/>
  </conditionalFormatting>
  <conditionalFormatting sqref="H15">
    <cfRule type="duplicateValues" dxfId="0" priority="59"/>
  </conditionalFormatting>
  <conditionalFormatting sqref="B16">
    <cfRule type="duplicateValues" dxfId="0" priority="54"/>
  </conditionalFormatting>
  <conditionalFormatting sqref="H16">
    <cfRule type="duplicateValues" dxfId="0" priority="53"/>
  </conditionalFormatting>
  <conditionalFormatting sqref="B17">
    <cfRule type="duplicateValues" dxfId="0" priority="55"/>
  </conditionalFormatting>
  <conditionalFormatting sqref="H17">
    <cfRule type="duplicateValues" dxfId="0" priority="51"/>
  </conditionalFormatting>
  <conditionalFormatting sqref="B18">
    <cfRule type="duplicateValues" dxfId="0" priority="56"/>
  </conditionalFormatting>
  <conditionalFormatting sqref="H18">
    <cfRule type="duplicateValues" dxfId="0" priority="52"/>
  </conditionalFormatting>
  <conditionalFormatting sqref="B19">
    <cfRule type="duplicateValues" dxfId="0" priority="50"/>
  </conditionalFormatting>
  <conditionalFormatting sqref="H19">
    <cfRule type="duplicateValues" dxfId="0" priority="48"/>
  </conditionalFormatting>
  <conditionalFormatting sqref="B20">
    <cfRule type="duplicateValues" dxfId="0" priority="49"/>
  </conditionalFormatting>
  <conditionalFormatting sqref="H20">
    <cfRule type="duplicateValues" dxfId="0" priority="47"/>
  </conditionalFormatting>
  <conditionalFormatting sqref="B21">
    <cfRule type="duplicateValues" dxfId="0" priority="46"/>
  </conditionalFormatting>
  <conditionalFormatting sqref="H21">
    <cfRule type="duplicateValues" dxfId="0" priority="44"/>
  </conditionalFormatting>
  <conditionalFormatting sqref="B22">
    <cfRule type="duplicateValues" dxfId="0" priority="45"/>
  </conditionalFormatting>
  <conditionalFormatting sqref="H22">
    <cfRule type="duplicateValues" dxfId="0" priority="43"/>
  </conditionalFormatting>
  <conditionalFormatting sqref="B23">
    <cfRule type="duplicateValues" dxfId="0" priority="42"/>
  </conditionalFormatting>
  <conditionalFormatting sqref="H23">
    <cfRule type="duplicateValues" dxfId="0" priority="41"/>
  </conditionalFormatting>
  <conditionalFormatting sqref="B24">
    <cfRule type="duplicateValues" dxfId="0" priority="40"/>
  </conditionalFormatting>
  <conditionalFormatting sqref="H24">
    <cfRule type="duplicateValues" dxfId="0" priority="38"/>
  </conditionalFormatting>
  <conditionalFormatting sqref="B25">
    <cfRule type="duplicateValues" dxfId="0" priority="39"/>
  </conditionalFormatting>
  <conditionalFormatting sqref="H25">
    <cfRule type="duplicateValues" dxfId="0" priority="37"/>
  </conditionalFormatting>
  <conditionalFormatting sqref="B26">
    <cfRule type="duplicateValues" dxfId="0" priority="36"/>
  </conditionalFormatting>
  <conditionalFormatting sqref="H26">
    <cfRule type="duplicateValues" dxfId="0" priority="34"/>
  </conditionalFormatting>
  <conditionalFormatting sqref="B27">
    <cfRule type="duplicateValues" dxfId="0" priority="35"/>
  </conditionalFormatting>
  <conditionalFormatting sqref="H27">
    <cfRule type="duplicateValues" dxfId="0" priority="33"/>
  </conditionalFormatting>
  <conditionalFormatting sqref="B28">
    <cfRule type="duplicateValues" dxfId="0" priority="143"/>
  </conditionalFormatting>
  <conditionalFormatting sqref="H28">
    <cfRule type="duplicateValues" dxfId="0" priority="136"/>
  </conditionalFormatting>
  <conditionalFormatting sqref="B29">
    <cfRule type="duplicateValues" dxfId="0" priority="135"/>
  </conditionalFormatting>
  <conditionalFormatting sqref="H29">
    <cfRule type="duplicateValues" dxfId="0" priority="132"/>
  </conditionalFormatting>
  <conditionalFormatting sqref="B30">
    <cfRule type="duplicateValues" dxfId="0" priority="134"/>
  </conditionalFormatting>
  <conditionalFormatting sqref="H30">
    <cfRule type="duplicateValues" dxfId="0" priority="131"/>
  </conditionalFormatting>
  <conditionalFormatting sqref="B31">
    <cfRule type="duplicateValues" dxfId="0" priority="133"/>
  </conditionalFormatting>
  <conditionalFormatting sqref="H31">
    <cfRule type="duplicateValues" dxfId="0" priority="130"/>
  </conditionalFormatting>
  <conditionalFormatting sqref="B32">
    <cfRule type="duplicateValues" dxfId="0" priority="32"/>
  </conditionalFormatting>
  <conditionalFormatting sqref="H32">
    <cfRule type="duplicateValues" dxfId="0" priority="31"/>
  </conditionalFormatting>
  <conditionalFormatting sqref="B33">
    <cfRule type="duplicateValues" dxfId="0" priority="30"/>
  </conditionalFormatting>
  <conditionalFormatting sqref="H33">
    <cfRule type="duplicateValues" dxfId="0" priority="29"/>
  </conditionalFormatting>
  <conditionalFormatting sqref="B40">
    <cfRule type="duplicateValues" dxfId="0" priority="226"/>
  </conditionalFormatting>
  <conditionalFormatting sqref="H40">
    <cfRule type="duplicateValues" dxfId="0" priority="221"/>
  </conditionalFormatting>
  <conditionalFormatting sqref="B41">
    <cfRule type="duplicateValues" dxfId="0" priority="227"/>
  </conditionalFormatting>
  <conditionalFormatting sqref="H41">
    <cfRule type="duplicateValues" dxfId="0" priority="222"/>
  </conditionalFormatting>
  <conditionalFormatting sqref="B42">
    <cfRule type="duplicateValues" dxfId="0" priority="225"/>
  </conditionalFormatting>
  <conditionalFormatting sqref="H42">
    <cfRule type="duplicateValues" dxfId="0" priority="220"/>
  </conditionalFormatting>
  <conditionalFormatting sqref="B43">
    <cfRule type="duplicateValues" dxfId="0" priority="171"/>
  </conditionalFormatting>
  <conditionalFormatting sqref="H43">
    <cfRule type="duplicateValues" dxfId="0" priority="161"/>
  </conditionalFormatting>
  <conditionalFormatting sqref="B44">
    <cfRule type="duplicateValues" dxfId="0" priority="172"/>
  </conditionalFormatting>
  <conditionalFormatting sqref="H44">
    <cfRule type="duplicateValues" dxfId="0" priority="162"/>
  </conditionalFormatting>
  <conditionalFormatting sqref="B45">
    <cfRule type="duplicateValues" dxfId="0" priority="170"/>
  </conditionalFormatting>
  <conditionalFormatting sqref="H45">
    <cfRule type="duplicateValues" dxfId="0" priority="160"/>
  </conditionalFormatting>
  <conditionalFormatting sqref="B46">
    <cfRule type="duplicateValues" dxfId="0" priority="169"/>
  </conditionalFormatting>
  <conditionalFormatting sqref="H46">
    <cfRule type="duplicateValues" dxfId="0" priority="159"/>
  </conditionalFormatting>
  <conditionalFormatting sqref="B47">
    <cfRule type="duplicateValues" dxfId="0" priority="168"/>
  </conditionalFormatting>
  <conditionalFormatting sqref="H47">
    <cfRule type="duplicateValues" dxfId="0" priority="158"/>
  </conditionalFormatting>
  <conditionalFormatting sqref="B48">
    <cfRule type="duplicateValues" dxfId="0" priority="167"/>
  </conditionalFormatting>
  <conditionalFormatting sqref="H48">
    <cfRule type="duplicateValues" dxfId="0" priority="157"/>
  </conditionalFormatting>
  <conditionalFormatting sqref="B49">
    <cfRule type="duplicateValues" dxfId="0" priority="166"/>
  </conditionalFormatting>
  <conditionalFormatting sqref="H49">
    <cfRule type="duplicateValues" dxfId="0" priority="156"/>
  </conditionalFormatting>
  <conditionalFormatting sqref="B50">
    <cfRule type="duplicateValues" dxfId="0" priority="165"/>
  </conditionalFormatting>
  <conditionalFormatting sqref="H50">
    <cfRule type="duplicateValues" dxfId="0" priority="155"/>
  </conditionalFormatting>
  <conditionalFormatting sqref="B51">
    <cfRule type="duplicateValues" dxfId="0" priority="89"/>
  </conditionalFormatting>
  <conditionalFormatting sqref="H51">
    <cfRule type="duplicateValues" dxfId="0" priority="88"/>
  </conditionalFormatting>
  <conditionalFormatting sqref="B52">
    <cfRule type="duplicateValues" dxfId="0" priority="87"/>
  </conditionalFormatting>
  <conditionalFormatting sqref="H52">
    <cfRule type="duplicateValues" dxfId="0" priority="85"/>
  </conditionalFormatting>
  <conditionalFormatting sqref="B53">
    <cfRule type="duplicateValues" dxfId="0" priority="86"/>
  </conditionalFormatting>
  <conditionalFormatting sqref="H53">
    <cfRule type="duplicateValues" dxfId="0" priority="84"/>
  </conditionalFormatting>
  <conditionalFormatting sqref="B54">
    <cfRule type="duplicateValues" dxfId="0" priority="22"/>
  </conditionalFormatting>
  <conditionalFormatting sqref="H54">
    <cfRule type="duplicateValues" dxfId="0" priority="8"/>
  </conditionalFormatting>
  <conditionalFormatting sqref="B55">
    <cfRule type="duplicateValues" dxfId="0" priority="21"/>
  </conditionalFormatting>
  <conditionalFormatting sqref="H55">
    <cfRule type="duplicateValues" dxfId="0" priority="7"/>
  </conditionalFormatting>
  <conditionalFormatting sqref="B56">
    <cfRule type="duplicateValues" dxfId="0" priority="28"/>
  </conditionalFormatting>
  <conditionalFormatting sqref="H56">
    <cfRule type="duplicateValues" dxfId="0" priority="14"/>
  </conditionalFormatting>
  <conditionalFormatting sqref="B57">
    <cfRule type="duplicateValues" dxfId="0" priority="27"/>
  </conditionalFormatting>
  <conditionalFormatting sqref="H57">
    <cfRule type="duplicateValues" dxfId="0" priority="13"/>
  </conditionalFormatting>
  <conditionalFormatting sqref="B58">
    <cfRule type="duplicateValues" dxfId="0" priority="26"/>
  </conditionalFormatting>
  <conditionalFormatting sqref="H58">
    <cfRule type="duplicateValues" dxfId="0" priority="12"/>
  </conditionalFormatting>
  <conditionalFormatting sqref="B59">
    <cfRule type="duplicateValues" dxfId="0" priority="25"/>
  </conditionalFormatting>
  <conditionalFormatting sqref="H59">
    <cfRule type="duplicateValues" dxfId="0" priority="11"/>
  </conditionalFormatting>
  <conditionalFormatting sqref="B60">
    <cfRule type="duplicateValues" dxfId="0" priority="24"/>
  </conditionalFormatting>
  <conditionalFormatting sqref="H60">
    <cfRule type="duplicateValues" dxfId="0" priority="10"/>
  </conditionalFormatting>
  <conditionalFormatting sqref="B61">
    <cfRule type="duplicateValues" dxfId="0" priority="23"/>
  </conditionalFormatting>
  <conditionalFormatting sqref="H61">
    <cfRule type="duplicateValues" dxfId="0" priority="9"/>
  </conditionalFormatting>
  <conditionalFormatting sqref="B62">
    <cfRule type="duplicateValues" dxfId="0" priority="20"/>
  </conditionalFormatting>
  <conditionalFormatting sqref="H62">
    <cfRule type="duplicateValues" dxfId="0" priority="6"/>
  </conditionalFormatting>
  <conditionalFormatting sqref="B63">
    <cfRule type="duplicateValues" dxfId="0" priority="19"/>
  </conditionalFormatting>
  <conditionalFormatting sqref="H63">
    <cfRule type="duplicateValues" dxfId="0" priority="5"/>
  </conditionalFormatting>
  <conditionalFormatting sqref="B64">
    <cfRule type="duplicateValues" dxfId="0" priority="18"/>
  </conditionalFormatting>
  <conditionalFormatting sqref="H64">
    <cfRule type="duplicateValues" dxfId="0" priority="4"/>
  </conditionalFormatting>
  <conditionalFormatting sqref="B65">
    <cfRule type="duplicateValues" dxfId="0" priority="17"/>
  </conditionalFormatting>
  <conditionalFormatting sqref="H65">
    <cfRule type="duplicateValues" dxfId="0" priority="3"/>
  </conditionalFormatting>
  <conditionalFormatting sqref="B66">
    <cfRule type="duplicateValues" dxfId="0" priority="16"/>
  </conditionalFormatting>
  <conditionalFormatting sqref="H66">
    <cfRule type="duplicateValues" dxfId="0" priority="2"/>
  </conditionalFormatting>
  <conditionalFormatting sqref="B67">
    <cfRule type="duplicateValues" dxfId="0" priority="15"/>
  </conditionalFormatting>
  <conditionalFormatting sqref="H67">
    <cfRule type="duplicateValues" dxfId="0" priority="1"/>
  </conditionalFormatting>
  <conditionalFormatting sqref="B68">
    <cfRule type="duplicateValues" dxfId="0" priority="128"/>
  </conditionalFormatting>
  <conditionalFormatting sqref="H68">
    <cfRule type="duplicateValues" dxfId="0" priority="115"/>
  </conditionalFormatting>
  <conditionalFormatting sqref="B69">
    <cfRule type="duplicateValues" dxfId="0" priority="127"/>
  </conditionalFormatting>
  <conditionalFormatting sqref="H69">
    <cfRule type="duplicateValues" dxfId="0" priority="114"/>
  </conditionalFormatting>
  <conditionalFormatting sqref="B70">
    <cfRule type="duplicateValues" dxfId="0" priority="126"/>
  </conditionalFormatting>
  <conditionalFormatting sqref="H70">
    <cfRule type="duplicateValues" dxfId="0" priority="113"/>
  </conditionalFormatting>
  <conditionalFormatting sqref="B71">
    <cfRule type="duplicateValues" dxfId="0" priority="125"/>
  </conditionalFormatting>
  <conditionalFormatting sqref="H71">
    <cfRule type="duplicateValues" dxfId="0" priority="112"/>
  </conditionalFormatting>
  <conditionalFormatting sqref="B72">
    <cfRule type="duplicateValues" dxfId="0" priority="124"/>
  </conditionalFormatting>
  <conditionalFormatting sqref="H72">
    <cfRule type="duplicateValues" dxfId="0" priority="111"/>
  </conditionalFormatting>
  <conditionalFormatting sqref="B73">
    <cfRule type="duplicateValues" dxfId="0" priority="123"/>
  </conditionalFormatting>
  <conditionalFormatting sqref="H73">
    <cfRule type="duplicateValues" dxfId="0" priority="110"/>
  </conditionalFormatting>
  <conditionalFormatting sqref="B74">
    <cfRule type="duplicateValues" dxfId="0" priority="122"/>
  </conditionalFormatting>
  <conditionalFormatting sqref="H74">
    <cfRule type="duplicateValues" dxfId="0" priority="109"/>
  </conditionalFormatting>
  <conditionalFormatting sqref="B75">
    <cfRule type="duplicateValues" dxfId="0" priority="121"/>
  </conditionalFormatting>
  <conditionalFormatting sqref="H75">
    <cfRule type="duplicateValues" dxfId="0" priority="108"/>
  </conditionalFormatting>
  <conditionalFormatting sqref="B76">
    <cfRule type="duplicateValues" dxfId="0" priority="120"/>
  </conditionalFormatting>
  <conditionalFormatting sqref="H76">
    <cfRule type="duplicateValues" dxfId="0" priority="107"/>
  </conditionalFormatting>
  <conditionalFormatting sqref="B77">
    <cfRule type="duplicateValues" dxfId="0" priority="119"/>
  </conditionalFormatting>
  <conditionalFormatting sqref="H77">
    <cfRule type="duplicateValues" dxfId="0" priority="106"/>
  </conditionalFormatting>
  <conditionalFormatting sqref="B78">
    <cfRule type="duplicateValues" dxfId="0" priority="118"/>
  </conditionalFormatting>
  <conditionalFormatting sqref="H78">
    <cfRule type="duplicateValues" dxfId="0" priority="105"/>
  </conditionalFormatting>
  <conditionalFormatting sqref="B81">
    <cfRule type="duplicateValues" dxfId="0" priority="81"/>
  </conditionalFormatting>
  <conditionalFormatting sqref="H81">
    <cfRule type="duplicateValues" dxfId="0" priority="73"/>
  </conditionalFormatting>
  <conditionalFormatting sqref="B82">
    <cfRule type="duplicateValues" dxfId="0" priority="80"/>
  </conditionalFormatting>
  <conditionalFormatting sqref="H82">
    <cfRule type="duplicateValues" dxfId="0" priority="72"/>
  </conditionalFormatting>
  <conditionalFormatting sqref="B83">
    <cfRule type="duplicateValues" dxfId="0" priority="79"/>
  </conditionalFormatting>
  <conditionalFormatting sqref="H83">
    <cfRule type="duplicateValues" dxfId="0" priority="71"/>
  </conditionalFormatting>
  <conditionalFormatting sqref="B84">
    <cfRule type="duplicateValues" dxfId="0" priority="78"/>
  </conditionalFormatting>
  <conditionalFormatting sqref="H84">
    <cfRule type="duplicateValues" dxfId="0" priority="69"/>
  </conditionalFormatting>
  <conditionalFormatting sqref="B85">
    <cfRule type="duplicateValues" dxfId="0" priority="77"/>
  </conditionalFormatting>
  <conditionalFormatting sqref="H85">
    <cfRule type="duplicateValues" dxfId="0" priority="70"/>
  </conditionalFormatting>
  <conditionalFormatting sqref="B86">
    <cfRule type="duplicateValues" dxfId="0" priority="76"/>
  </conditionalFormatting>
  <conditionalFormatting sqref="H86">
    <cfRule type="duplicateValues" dxfId="0" priority="68"/>
  </conditionalFormatting>
  <conditionalFormatting sqref="B87">
    <cfRule type="duplicateValues" dxfId="0" priority="75"/>
  </conditionalFormatting>
  <conditionalFormatting sqref="H87">
    <cfRule type="duplicateValues" dxfId="0" priority="67"/>
  </conditionalFormatting>
  <conditionalFormatting sqref="B88">
    <cfRule type="duplicateValues" dxfId="0" priority="74"/>
  </conditionalFormatting>
  <conditionalFormatting sqref="H88">
    <cfRule type="duplicateValues" dxfId="0" priority="66"/>
  </conditionalFormatting>
  <conditionalFormatting sqref="B11:B12">
    <cfRule type="duplicateValues" dxfId="0" priority="93"/>
  </conditionalFormatting>
  <conditionalFormatting sqref="B79:B80">
    <cfRule type="duplicateValues" dxfId="0" priority="117"/>
  </conditionalFormatting>
  <conditionalFormatting sqref="H79:H80">
    <cfRule type="duplicateValues" dxfId="0" priority="104"/>
  </conditionalFormatting>
  <conditionalFormatting sqref="B7 B9">
    <cfRule type="duplicateValues" dxfId="0" priority="102"/>
  </conditionalFormatting>
  <dataValidations count="3">
    <dataValidation type="list" allowBlank="1" showInputMessage="1" showErrorMessage="1" sqref="E16 E17 E18 E19 E20 E21 E22 E23 E24 E25 E26 E27 E32 E33 E35 E36 E37 E38 E39 E54 E55 E56 E57 E58 E59 E60 E61 E62 E63 E64 E65 E66 E67 E81 E82 E83 E84 E85 E86 E87 E88 E94 E40:E42 E95:E97">
      <formula1>"自然人,项目公司"</formula1>
    </dataValidation>
    <dataValidation type="list" allowBlank="1" showInputMessage="1" showErrorMessage="1" sqref="I16 I17 I18 I19 I20 I21 I22 I23 I24 I25 I26 I27 I32 I33 I54 I55 I56 I57 I58 I59 I60 I61 I62 I63 I64 I65 I66 I67 I81 I82 I83 I84 I85 I86 I87 I88">
      <formula1>"自发自用余量上网,全额上网"</formula1>
    </dataValidation>
    <dataValidation type="list" allowBlank="1" showInputMessage="1" showErrorMessage="1" sqref="J16 J17 J18 J19 J20 J21 J22 J23 J24 J25 J26 J27 J32 J33 J35 J36 J37 J38 J39 J40 J41 J42 J54 J55 J56 J57 J58 J59 J60 J61 J62 J63 J64 J65 J66 J67 J81 J82 J83 J84 J85 J86 J87 J88 J94 J95 J96 J97">
      <formula1>"380,220"</formula1>
    </dataValidation>
  </dataValidations>
  <pageMargins left="0.7" right="0.7" top="0.75" bottom="0.75" header="0.3" footer="0.3"/>
  <pageSetup paperSize="9" orientation="landscape" horizontalDpi="200" verticalDpi="3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P78"/>
  <sheetViews>
    <sheetView tabSelected="1" topLeftCell="B1" workbookViewId="0">
      <selection activeCell="I10" sqref="I10"/>
    </sheetView>
  </sheetViews>
  <sheetFormatPr defaultColWidth="9" defaultRowHeight="13.5"/>
  <cols>
    <col min="1" max="1" width="4.63333333333333" style="3" customWidth="1"/>
    <col min="2" max="2" width="9.38333333333333" style="3" customWidth="1"/>
    <col min="3" max="3" width="43.625" style="4" customWidth="1"/>
    <col min="4" max="4" width="9.625" style="3" customWidth="1"/>
    <col min="5" max="5" width="11.6333333333333" style="3" customWidth="1"/>
    <col min="6" max="6" width="14.6333333333333" style="3" customWidth="1"/>
    <col min="7" max="7" width="9.38333333333333" style="3" customWidth="1"/>
    <col min="8" max="8" width="11" style="3" customWidth="1"/>
    <col min="9" max="9" width="16.6333333333333" style="3" customWidth="1"/>
    <col min="10" max="10" width="8.63333333333333" style="3" customWidth="1"/>
    <col min="11" max="11" width="10.6333333333333" style="5" customWidth="1"/>
    <col min="12" max="12" width="8.63333333333333" style="6" customWidth="1"/>
    <col min="13" max="13" width="12.6333333333333" style="3" customWidth="1"/>
    <col min="14" max="14" width="10.6333333333333" style="3" customWidth="1"/>
    <col min="15" max="15" width="8.63333333333333" style="3" customWidth="1"/>
    <col min="16" max="16" width="7.38333333333333" style="7" customWidth="1"/>
    <col min="17" max="17" width="23.6333333333333" style="3" customWidth="1"/>
    <col min="18" max="16384" width="9" style="3"/>
  </cols>
  <sheetData>
    <row r="1" ht="14.25" spans="1:2">
      <c r="A1" s="8" t="s">
        <v>184</v>
      </c>
      <c r="B1" s="8"/>
    </row>
    <row r="2" ht="22.5" spans="1:16">
      <c r="A2" s="9" t="s">
        <v>185</v>
      </c>
      <c r="B2" s="10"/>
      <c r="C2" s="11"/>
      <c r="D2" s="10"/>
      <c r="E2" s="10"/>
      <c r="F2" s="10"/>
      <c r="G2" s="10"/>
      <c r="H2" s="10"/>
      <c r="I2" s="10"/>
      <c r="J2" s="10"/>
      <c r="K2" s="9"/>
      <c r="L2" s="27"/>
      <c r="M2" s="10"/>
      <c r="N2" s="10"/>
      <c r="O2" s="10"/>
      <c r="P2" s="28"/>
    </row>
    <row r="4" s="1" customFormat="1" ht="42.75" spans="1:16">
      <c r="A4" s="12" t="s">
        <v>3</v>
      </c>
      <c r="B4" s="12" t="s">
        <v>4</v>
      </c>
      <c r="C4" s="12" t="s">
        <v>5</v>
      </c>
      <c r="D4" s="13" t="s">
        <v>6</v>
      </c>
      <c r="E4" s="13" t="s">
        <v>7</v>
      </c>
      <c r="F4" s="13" t="s">
        <v>8</v>
      </c>
      <c r="G4" s="12" t="s">
        <v>9</v>
      </c>
      <c r="H4" s="13" t="s">
        <v>10</v>
      </c>
      <c r="I4" s="13" t="s">
        <v>11</v>
      </c>
      <c r="J4" s="13" t="s">
        <v>12</v>
      </c>
      <c r="K4" s="29" t="s">
        <v>13</v>
      </c>
      <c r="L4" s="30" t="s">
        <v>14</v>
      </c>
      <c r="M4" s="13" t="s">
        <v>15</v>
      </c>
      <c r="N4" s="13" t="s">
        <v>16</v>
      </c>
      <c r="O4" s="13" t="s">
        <v>17</v>
      </c>
      <c r="P4" s="13" t="s">
        <v>18</v>
      </c>
    </row>
    <row r="5" s="2" customFormat="1" ht="14.25" spans="1:16">
      <c r="A5" s="14">
        <v>1</v>
      </c>
      <c r="B5" s="15" t="s">
        <v>19</v>
      </c>
      <c r="C5" s="16" t="s">
        <v>186</v>
      </c>
      <c r="D5" s="15">
        <v>21.8</v>
      </c>
      <c r="E5" s="15" t="s">
        <v>21</v>
      </c>
      <c r="F5" s="15" t="s">
        <v>22</v>
      </c>
      <c r="G5" s="15" t="s">
        <v>23</v>
      </c>
      <c r="H5" s="15" t="s">
        <v>19</v>
      </c>
      <c r="I5" s="15" t="s">
        <v>24</v>
      </c>
      <c r="J5" s="15">
        <v>380</v>
      </c>
      <c r="K5" s="15">
        <v>21800</v>
      </c>
      <c r="L5" s="14">
        <v>12</v>
      </c>
      <c r="M5" s="31" t="s">
        <v>25</v>
      </c>
      <c r="N5" s="15" t="s">
        <v>22</v>
      </c>
      <c r="O5" s="32">
        <v>0.6</v>
      </c>
      <c r="P5" s="31" t="s">
        <v>26</v>
      </c>
    </row>
    <row r="6" s="2" customFormat="1" ht="14.25" spans="1:16">
      <c r="A6" s="14">
        <v>2</v>
      </c>
      <c r="B6" s="17" t="s">
        <v>27</v>
      </c>
      <c r="C6" s="18" t="s">
        <v>187</v>
      </c>
      <c r="D6" s="14">
        <v>8</v>
      </c>
      <c r="E6" s="15" t="s">
        <v>21</v>
      </c>
      <c r="F6" s="15" t="s">
        <v>22</v>
      </c>
      <c r="G6" s="15" t="s">
        <v>23</v>
      </c>
      <c r="H6" s="17" t="s">
        <v>27</v>
      </c>
      <c r="I6" s="15" t="s">
        <v>24</v>
      </c>
      <c r="J6" s="15">
        <v>380</v>
      </c>
      <c r="K6" s="15">
        <v>8000</v>
      </c>
      <c r="L6" s="14">
        <v>5</v>
      </c>
      <c r="M6" s="31" t="s">
        <v>25</v>
      </c>
      <c r="N6" s="15" t="s">
        <v>22</v>
      </c>
      <c r="O6" s="33">
        <v>0.6</v>
      </c>
      <c r="P6" s="31" t="s">
        <v>30</v>
      </c>
    </row>
    <row r="7" s="2" customFormat="1" ht="14.25" spans="1:16">
      <c r="A7" s="14">
        <v>3</v>
      </c>
      <c r="B7" s="17" t="s">
        <v>31</v>
      </c>
      <c r="C7" s="18" t="s">
        <v>188</v>
      </c>
      <c r="D7" s="14">
        <v>18.63</v>
      </c>
      <c r="E7" s="15" t="s">
        <v>21</v>
      </c>
      <c r="F7" s="15" t="s">
        <v>22</v>
      </c>
      <c r="G7" s="15" t="s">
        <v>23</v>
      </c>
      <c r="H7" s="17" t="s">
        <v>31</v>
      </c>
      <c r="I7" s="15" t="s">
        <v>24</v>
      </c>
      <c r="J7" s="15">
        <v>380</v>
      </c>
      <c r="K7" s="15">
        <v>18000</v>
      </c>
      <c r="L7" s="14">
        <v>13</v>
      </c>
      <c r="M7" s="31" t="s">
        <v>25</v>
      </c>
      <c r="N7" s="15" t="s">
        <v>22</v>
      </c>
      <c r="O7" s="33">
        <v>0.6</v>
      </c>
      <c r="P7" s="31" t="s">
        <v>30</v>
      </c>
    </row>
    <row r="8" s="2" customFormat="1" ht="14.25" spans="1:16">
      <c r="A8" s="14">
        <v>4</v>
      </c>
      <c r="B8" s="17" t="s">
        <v>33</v>
      </c>
      <c r="C8" s="18" t="s">
        <v>189</v>
      </c>
      <c r="D8" s="14">
        <v>8</v>
      </c>
      <c r="E8" s="15" t="s">
        <v>21</v>
      </c>
      <c r="F8" s="15" t="s">
        <v>22</v>
      </c>
      <c r="G8" s="15" t="s">
        <v>23</v>
      </c>
      <c r="H8" s="17" t="s">
        <v>33</v>
      </c>
      <c r="I8" s="15" t="s">
        <v>24</v>
      </c>
      <c r="J8" s="15">
        <v>380</v>
      </c>
      <c r="K8" s="15">
        <v>8000</v>
      </c>
      <c r="L8" s="14">
        <v>5</v>
      </c>
      <c r="M8" s="31" t="s">
        <v>25</v>
      </c>
      <c r="N8" s="15" t="s">
        <v>22</v>
      </c>
      <c r="O8" s="33">
        <v>0.6</v>
      </c>
      <c r="P8" s="31" t="s">
        <v>30</v>
      </c>
    </row>
    <row r="9" s="2" customFormat="1" ht="14.25" spans="1:16">
      <c r="A9" s="14">
        <v>5</v>
      </c>
      <c r="B9" s="17" t="s">
        <v>35</v>
      </c>
      <c r="C9" s="18" t="s">
        <v>190</v>
      </c>
      <c r="D9" s="14">
        <v>32</v>
      </c>
      <c r="E9" s="15" t="s">
        <v>21</v>
      </c>
      <c r="F9" s="15" t="s">
        <v>22</v>
      </c>
      <c r="G9" s="15" t="s">
        <v>23</v>
      </c>
      <c r="H9" s="17" t="s">
        <v>35</v>
      </c>
      <c r="I9" s="15" t="s">
        <v>24</v>
      </c>
      <c r="J9" s="15">
        <v>380</v>
      </c>
      <c r="K9" s="15">
        <v>32000</v>
      </c>
      <c r="L9" s="14">
        <v>20</v>
      </c>
      <c r="M9" s="31" t="s">
        <v>25</v>
      </c>
      <c r="N9" s="15" t="s">
        <v>22</v>
      </c>
      <c r="O9" s="33">
        <v>0.6</v>
      </c>
      <c r="P9" s="31" t="s">
        <v>30</v>
      </c>
    </row>
    <row r="10" s="2" customFormat="1" ht="14.25" spans="1:16">
      <c r="A10" s="14">
        <v>6</v>
      </c>
      <c r="B10" s="17" t="s">
        <v>37</v>
      </c>
      <c r="C10" s="18" t="s">
        <v>191</v>
      </c>
      <c r="D10" s="14">
        <v>30</v>
      </c>
      <c r="E10" s="15" t="s">
        <v>21</v>
      </c>
      <c r="F10" s="15" t="s">
        <v>22</v>
      </c>
      <c r="G10" s="15" t="s">
        <v>23</v>
      </c>
      <c r="H10" s="17" t="s">
        <v>37</v>
      </c>
      <c r="I10" s="15" t="s">
        <v>24</v>
      </c>
      <c r="J10" s="15">
        <v>380</v>
      </c>
      <c r="K10" s="15">
        <v>30000</v>
      </c>
      <c r="L10" s="14">
        <v>20</v>
      </c>
      <c r="M10" s="31" t="s">
        <v>25</v>
      </c>
      <c r="N10" s="15" t="s">
        <v>22</v>
      </c>
      <c r="O10" s="33">
        <v>0.6</v>
      </c>
      <c r="P10" s="31" t="s">
        <v>30</v>
      </c>
    </row>
    <row r="11" s="2" customFormat="1" ht="14.25" spans="1:16">
      <c r="A11" s="14">
        <v>7</v>
      </c>
      <c r="B11" s="14" t="s">
        <v>39</v>
      </c>
      <c r="C11" s="19" t="s">
        <v>192</v>
      </c>
      <c r="D11" s="14">
        <v>23</v>
      </c>
      <c r="E11" s="15" t="s">
        <v>21</v>
      </c>
      <c r="F11" s="15" t="s">
        <v>22</v>
      </c>
      <c r="G11" s="15" t="s">
        <v>23</v>
      </c>
      <c r="H11" s="14" t="s">
        <v>39</v>
      </c>
      <c r="I11" s="15" t="s">
        <v>24</v>
      </c>
      <c r="J11" s="15">
        <v>380</v>
      </c>
      <c r="K11" s="17">
        <v>20142</v>
      </c>
      <c r="L11" s="17">
        <v>16.376</v>
      </c>
      <c r="M11" s="34" t="s">
        <v>25</v>
      </c>
      <c r="N11" s="15" t="s">
        <v>22</v>
      </c>
      <c r="O11" s="32">
        <v>0.6</v>
      </c>
      <c r="P11" s="31" t="s">
        <v>41</v>
      </c>
    </row>
    <row r="12" s="2" customFormat="1" ht="14.25" spans="1:16">
      <c r="A12" s="14">
        <v>8</v>
      </c>
      <c r="B12" s="14" t="s">
        <v>42</v>
      </c>
      <c r="C12" s="19" t="s">
        <v>193</v>
      </c>
      <c r="D12" s="14">
        <v>5</v>
      </c>
      <c r="E12" s="15" t="s">
        <v>21</v>
      </c>
      <c r="F12" s="15" t="s">
        <v>22</v>
      </c>
      <c r="G12" s="15" t="s">
        <v>23</v>
      </c>
      <c r="H12" s="14" t="s">
        <v>42</v>
      </c>
      <c r="I12" s="15" t="s">
        <v>24</v>
      </c>
      <c r="J12" s="15">
        <v>380</v>
      </c>
      <c r="K12" s="17">
        <v>4379</v>
      </c>
      <c r="L12" s="17">
        <v>3.56</v>
      </c>
      <c r="M12" s="34" t="s">
        <v>25</v>
      </c>
      <c r="N12" s="15" t="s">
        <v>22</v>
      </c>
      <c r="O12" s="32">
        <v>0.6</v>
      </c>
      <c r="P12" s="31" t="s">
        <v>41</v>
      </c>
    </row>
    <row r="13" s="2" customFormat="1" ht="14.25" spans="1:16">
      <c r="A13" s="14">
        <v>9</v>
      </c>
      <c r="B13" s="17" t="s">
        <v>44</v>
      </c>
      <c r="C13" s="18" t="s">
        <v>45</v>
      </c>
      <c r="D13" s="17">
        <v>25</v>
      </c>
      <c r="E13" s="15" t="s">
        <v>21</v>
      </c>
      <c r="F13" s="15" t="s">
        <v>22</v>
      </c>
      <c r="G13" s="15" t="s">
        <v>23</v>
      </c>
      <c r="H13" s="17" t="s">
        <v>44</v>
      </c>
      <c r="I13" s="15" t="s">
        <v>24</v>
      </c>
      <c r="J13" s="15">
        <v>380</v>
      </c>
      <c r="K13" s="15">
        <f>D13*8*365</f>
        <v>73000</v>
      </c>
      <c r="L13" s="31">
        <v>13</v>
      </c>
      <c r="M13" s="31" t="s">
        <v>25</v>
      </c>
      <c r="N13" s="15" t="s">
        <v>22</v>
      </c>
      <c r="O13" s="35">
        <v>0.6</v>
      </c>
      <c r="P13" s="31" t="s">
        <v>46</v>
      </c>
    </row>
    <row r="14" s="2" customFormat="1" ht="14.25" spans="1:16">
      <c r="A14" s="14">
        <v>10</v>
      </c>
      <c r="B14" s="17" t="s">
        <v>47</v>
      </c>
      <c r="C14" s="18" t="s">
        <v>48</v>
      </c>
      <c r="D14" s="17">
        <v>25</v>
      </c>
      <c r="E14" s="15" t="s">
        <v>21</v>
      </c>
      <c r="F14" s="15" t="s">
        <v>22</v>
      </c>
      <c r="G14" s="15" t="s">
        <v>23</v>
      </c>
      <c r="H14" s="17" t="s">
        <v>47</v>
      </c>
      <c r="I14" s="15" t="s">
        <v>24</v>
      </c>
      <c r="J14" s="15">
        <v>380</v>
      </c>
      <c r="K14" s="15">
        <f>D14*8*365</f>
        <v>73000</v>
      </c>
      <c r="L14" s="31">
        <v>13</v>
      </c>
      <c r="M14" s="31" t="s">
        <v>25</v>
      </c>
      <c r="N14" s="15" t="s">
        <v>22</v>
      </c>
      <c r="O14" s="35">
        <v>0.6</v>
      </c>
      <c r="P14" s="31" t="s">
        <v>46</v>
      </c>
    </row>
    <row r="15" s="2" customFormat="1" ht="14.25" spans="1:16">
      <c r="A15" s="14">
        <v>11</v>
      </c>
      <c r="B15" s="20" t="s">
        <v>49</v>
      </c>
      <c r="C15" s="21" t="s">
        <v>50</v>
      </c>
      <c r="D15" s="20">
        <v>64.685</v>
      </c>
      <c r="E15" s="15" t="s">
        <v>21</v>
      </c>
      <c r="F15" s="15" t="s">
        <v>22</v>
      </c>
      <c r="G15" s="15" t="s">
        <v>23</v>
      </c>
      <c r="H15" s="22" t="s">
        <v>49</v>
      </c>
      <c r="I15" s="15" t="s">
        <v>24</v>
      </c>
      <c r="J15" s="15">
        <v>380</v>
      </c>
      <c r="K15" s="20">
        <v>58217</v>
      </c>
      <c r="L15" s="31">
        <v>35</v>
      </c>
      <c r="M15" s="31" t="s">
        <v>25</v>
      </c>
      <c r="N15" s="15" t="s">
        <v>22</v>
      </c>
      <c r="O15" s="36">
        <v>0.6</v>
      </c>
      <c r="P15" s="17" t="s">
        <v>52</v>
      </c>
    </row>
    <row r="16" s="2" customFormat="1" ht="14.25" spans="1:16">
      <c r="A16" s="14">
        <v>12</v>
      </c>
      <c r="B16" s="17" t="s">
        <v>54</v>
      </c>
      <c r="C16" s="16" t="s">
        <v>194</v>
      </c>
      <c r="D16" s="15">
        <v>70</v>
      </c>
      <c r="E16" s="15" t="s">
        <v>21</v>
      </c>
      <c r="F16" s="15" t="s">
        <v>22</v>
      </c>
      <c r="G16" s="15" t="s">
        <v>23</v>
      </c>
      <c r="H16" s="15" t="s">
        <v>54</v>
      </c>
      <c r="I16" s="15" t="s">
        <v>24</v>
      </c>
      <c r="J16" s="15">
        <v>380</v>
      </c>
      <c r="K16" s="15">
        <f t="shared" ref="K16:K27" si="0">D16*1000</f>
        <v>70000</v>
      </c>
      <c r="L16" s="31">
        <f t="shared" ref="L16:L27" si="1">D16*0.6</f>
        <v>42</v>
      </c>
      <c r="M16" s="31" t="s">
        <v>25</v>
      </c>
      <c r="N16" s="15" t="s">
        <v>22</v>
      </c>
      <c r="O16" s="36">
        <v>0.6</v>
      </c>
      <c r="P16" s="31" t="s">
        <v>56</v>
      </c>
    </row>
    <row r="17" s="2" customFormat="1" ht="14.25" spans="1:16">
      <c r="A17" s="14">
        <v>13</v>
      </c>
      <c r="B17" s="17" t="s">
        <v>57</v>
      </c>
      <c r="C17" s="16" t="s">
        <v>58</v>
      </c>
      <c r="D17" s="15">
        <v>13</v>
      </c>
      <c r="E17" s="15" t="s">
        <v>21</v>
      </c>
      <c r="F17" s="15" t="s">
        <v>22</v>
      </c>
      <c r="G17" s="15" t="s">
        <v>23</v>
      </c>
      <c r="H17" s="15" t="s">
        <v>57</v>
      </c>
      <c r="I17" s="15" t="s">
        <v>24</v>
      </c>
      <c r="J17" s="15">
        <v>380</v>
      </c>
      <c r="K17" s="15">
        <f t="shared" si="0"/>
        <v>13000</v>
      </c>
      <c r="L17" s="31">
        <f t="shared" si="1"/>
        <v>7.8</v>
      </c>
      <c r="M17" s="31" t="s">
        <v>25</v>
      </c>
      <c r="N17" s="15" t="s">
        <v>22</v>
      </c>
      <c r="O17" s="36">
        <v>0.6</v>
      </c>
      <c r="P17" s="31" t="s">
        <v>56</v>
      </c>
    </row>
    <row r="18" s="2" customFormat="1" ht="14.25" spans="1:16">
      <c r="A18" s="14">
        <v>14</v>
      </c>
      <c r="B18" s="17" t="s">
        <v>59</v>
      </c>
      <c r="C18" s="16" t="s">
        <v>195</v>
      </c>
      <c r="D18" s="15">
        <v>25</v>
      </c>
      <c r="E18" s="15" t="s">
        <v>21</v>
      </c>
      <c r="F18" s="15" t="s">
        <v>22</v>
      </c>
      <c r="G18" s="15" t="s">
        <v>23</v>
      </c>
      <c r="H18" s="15" t="s">
        <v>59</v>
      </c>
      <c r="I18" s="15" t="s">
        <v>24</v>
      </c>
      <c r="J18" s="31">
        <v>380</v>
      </c>
      <c r="K18" s="15">
        <f t="shared" si="0"/>
        <v>25000</v>
      </c>
      <c r="L18" s="31">
        <f t="shared" si="1"/>
        <v>15</v>
      </c>
      <c r="M18" s="31" t="s">
        <v>25</v>
      </c>
      <c r="N18" s="15" t="s">
        <v>22</v>
      </c>
      <c r="O18" s="36">
        <v>0.6</v>
      </c>
      <c r="P18" s="31" t="s">
        <v>56</v>
      </c>
    </row>
    <row r="19" s="2" customFormat="1" ht="14.25" spans="1:16">
      <c r="A19" s="14">
        <v>15</v>
      </c>
      <c r="B19" s="17" t="s">
        <v>61</v>
      </c>
      <c r="C19" s="16" t="s">
        <v>196</v>
      </c>
      <c r="D19" s="15">
        <v>50</v>
      </c>
      <c r="E19" s="15" t="s">
        <v>21</v>
      </c>
      <c r="F19" s="15" t="s">
        <v>22</v>
      </c>
      <c r="G19" s="15" t="s">
        <v>23</v>
      </c>
      <c r="H19" s="15" t="s">
        <v>61</v>
      </c>
      <c r="I19" s="15" t="s">
        <v>24</v>
      </c>
      <c r="J19" s="31">
        <v>380</v>
      </c>
      <c r="K19" s="15">
        <f t="shared" si="0"/>
        <v>50000</v>
      </c>
      <c r="L19" s="31">
        <f t="shared" si="1"/>
        <v>30</v>
      </c>
      <c r="M19" s="31" t="s">
        <v>25</v>
      </c>
      <c r="N19" s="15" t="s">
        <v>22</v>
      </c>
      <c r="O19" s="36">
        <v>0.6</v>
      </c>
      <c r="P19" s="31" t="s">
        <v>56</v>
      </c>
    </row>
    <row r="20" s="2" customFormat="1" ht="14.25" spans="1:16">
      <c r="A20" s="14">
        <v>16</v>
      </c>
      <c r="B20" s="17" t="s">
        <v>63</v>
      </c>
      <c r="C20" s="16" t="s">
        <v>197</v>
      </c>
      <c r="D20" s="15">
        <v>15</v>
      </c>
      <c r="E20" s="15" t="s">
        <v>21</v>
      </c>
      <c r="F20" s="15" t="s">
        <v>22</v>
      </c>
      <c r="G20" s="15" t="s">
        <v>23</v>
      </c>
      <c r="H20" s="15" t="s">
        <v>63</v>
      </c>
      <c r="I20" s="15" t="s">
        <v>24</v>
      </c>
      <c r="J20" s="31">
        <v>380</v>
      </c>
      <c r="K20" s="15">
        <f t="shared" si="0"/>
        <v>15000</v>
      </c>
      <c r="L20" s="31">
        <f t="shared" si="1"/>
        <v>9</v>
      </c>
      <c r="M20" s="31" t="s">
        <v>25</v>
      </c>
      <c r="N20" s="15" t="s">
        <v>22</v>
      </c>
      <c r="O20" s="36">
        <v>0.6</v>
      </c>
      <c r="P20" s="31" t="s">
        <v>56</v>
      </c>
    </row>
    <row r="21" s="2" customFormat="1" ht="14.25" spans="1:16">
      <c r="A21" s="14">
        <v>17</v>
      </c>
      <c r="B21" s="17" t="s">
        <v>63</v>
      </c>
      <c r="C21" s="16" t="s">
        <v>198</v>
      </c>
      <c r="D21" s="15">
        <v>42</v>
      </c>
      <c r="E21" s="15" t="s">
        <v>21</v>
      </c>
      <c r="F21" s="15" t="s">
        <v>22</v>
      </c>
      <c r="G21" s="15" t="s">
        <v>23</v>
      </c>
      <c r="H21" s="15" t="s">
        <v>63</v>
      </c>
      <c r="I21" s="15" t="s">
        <v>24</v>
      </c>
      <c r="J21" s="31">
        <v>380</v>
      </c>
      <c r="K21" s="15">
        <f t="shared" si="0"/>
        <v>42000</v>
      </c>
      <c r="L21" s="31">
        <f t="shared" si="1"/>
        <v>25.2</v>
      </c>
      <c r="M21" s="31" t="s">
        <v>25</v>
      </c>
      <c r="N21" s="15" t="s">
        <v>22</v>
      </c>
      <c r="O21" s="36">
        <v>0.6</v>
      </c>
      <c r="P21" s="31" t="s">
        <v>56</v>
      </c>
    </row>
    <row r="22" s="2" customFormat="1" ht="14.25" spans="1:16">
      <c r="A22" s="14">
        <v>18</v>
      </c>
      <c r="B22" s="17" t="s">
        <v>66</v>
      </c>
      <c r="C22" s="16" t="s">
        <v>199</v>
      </c>
      <c r="D22" s="15">
        <v>12</v>
      </c>
      <c r="E22" s="15" t="s">
        <v>21</v>
      </c>
      <c r="F22" s="15" t="s">
        <v>22</v>
      </c>
      <c r="G22" s="15" t="s">
        <v>23</v>
      </c>
      <c r="H22" s="15" t="s">
        <v>66</v>
      </c>
      <c r="I22" s="15" t="s">
        <v>24</v>
      </c>
      <c r="J22" s="31">
        <v>380</v>
      </c>
      <c r="K22" s="15">
        <f t="shared" si="0"/>
        <v>12000</v>
      </c>
      <c r="L22" s="31">
        <f t="shared" si="1"/>
        <v>7.2</v>
      </c>
      <c r="M22" s="31" t="s">
        <v>25</v>
      </c>
      <c r="N22" s="15" t="s">
        <v>22</v>
      </c>
      <c r="O22" s="36">
        <v>0.6</v>
      </c>
      <c r="P22" s="31" t="s">
        <v>56</v>
      </c>
    </row>
    <row r="23" s="2" customFormat="1" ht="14.25" spans="1:16">
      <c r="A23" s="14">
        <v>19</v>
      </c>
      <c r="B23" s="17" t="s">
        <v>68</v>
      </c>
      <c r="C23" s="16" t="s">
        <v>200</v>
      </c>
      <c r="D23" s="15">
        <v>18</v>
      </c>
      <c r="E23" s="15" t="s">
        <v>21</v>
      </c>
      <c r="F23" s="15" t="s">
        <v>22</v>
      </c>
      <c r="G23" s="15" t="s">
        <v>23</v>
      </c>
      <c r="H23" s="15" t="s">
        <v>68</v>
      </c>
      <c r="I23" s="15" t="s">
        <v>24</v>
      </c>
      <c r="J23" s="31">
        <v>380</v>
      </c>
      <c r="K23" s="15">
        <f t="shared" si="0"/>
        <v>18000</v>
      </c>
      <c r="L23" s="31">
        <f t="shared" si="1"/>
        <v>10.8</v>
      </c>
      <c r="M23" s="31" t="s">
        <v>25</v>
      </c>
      <c r="N23" s="15" t="s">
        <v>22</v>
      </c>
      <c r="O23" s="36">
        <v>0.6</v>
      </c>
      <c r="P23" s="31" t="s">
        <v>56</v>
      </c>
    </row>
    <row r="24" s="2" customFormat="1" ht="14.25" spans="1:16">
      <c r="A24" s="14">
        <v>20</v>
      </c>
      <c r="B24" s="17" t="s">
        <v>70</v>
      </c>
      <c r="C24" s="16" t="s">
        <v>71</v>
      </c>
      <c r="D24" s="15">
        <v>36</v>
      </c>
      <c r="E24" s="15" t="s">
        <v>21</v>
      </c>
      <c r="F24" s="15" t="s">
        <v>22</v>
      </c>
      <c r="G24" s="15" t="s">
        <v>23</v>
      </c>
      <c r="H24" s="15" t="s">
        <v>70</v>
      </c>
      <c r="I24" s="15" t="s">
        <v>24</v>
      </c>
      <c r="J24" s="31">
        <v>380</v>
      </c>
      <c r="K24" s="15">
        <f t="shared" si="0"/>
        <v>36000</v>
      </c>
      <c r="L24" s="31">
        <f t="shared" si="1"/>
        <v>21.6</v>
      </c>
      <c r="M24" s="31" t="s">
        <v>25</v>
      </c>
      <c r="N24" s="15" t="s">
        <v>22</v>
      </c>
      <c r="O24" s="36">
        <v>0.6</v>
      </c>
      <c r="P24" s="31" t="s">
        <v>56</v>
      </c>
    </row>
    <row r="25" s="2" customFormat="1" ht="14.25" spans="1:16">
      <c r="A25" s="14">
        <v>21</v>
      </c>
      <c r="B25" s="17" t="s">
        <v>72</v>
      </c>
      <c r="C25" s="16" t="s">
        <v>201</v>
      </c>
      <c r="D25" s="15">
        <v>50</v>
      </c>
      <c r="E25" s="15" t="s">
        <v>21</v>
      </c>
      <c r="F25" s="15" t="s">
        <v>22</v>
      </c>
      <c r="G25" s="15" t="s">
        <v>23</v>
      </c>
      <c r="H25" s="15" t="s">
        <v>72</v>
      </c>
      <c r="I25" s="15" t="s">
        <v>24</v>
      </c>
      <c r="J25" s="31">
        <v>380</v>
      </c>
      <c r="K25" s="15">
        <f t="shared" si="0"/>
        <v>50000</v>
      </c>
      <c r="L25" s="31">
        <f t="shared" si="1"/>
        <v>30</v>
      </c>
      <c r="M25" s="31" t="s">
        <v>25</v>
      </c>
      <c r="N25" s="15" t="s">
        <v>22</v>
      </c>
      <c r="O25" s="36">
        <v>0.6</v>
      </c>
      <c r="P25" s="31" t="s">
        <v>56</v>
      </c>
    </row>
    <row r="26" s="2" customFormat="1" ht="14.25" spans="1:16">
      <c r="A26" s="14">
        <v>22</v>
      </c>
      <c r="B26" s="17" t="s">
        <v>74</v>
      </c>
      <c r="C26" s="16" t="s">
        <v>75</v>
      </c>
      <c r="D26" s="15">
        <v>23</v>
      </c>
      <c r="E26" s="15" t="s">
        <v>21</v>
      </c>
      <c r="F26" s="15" t="s">
        <v>22</v>
      </c>
      <c r="G26" s="15" t="s">
        <v>23</v>
      </c>
      <c r="H26" s="15" t="s">
        <v>74</v>
      </c>
      <c r="I26" s="15" t="s">
        <v>24</v>
      </c>
      <c r="J26" s="31">
        <v>380</v>
      </c>
      <c r="K26" s="15">
        <f t="shared" si="0"/>
        <v>23000</v>
      </c>
      <c r="L26" s="31">
        <f t="shared" si="1"/>
        <v>13.8</v>
      </c>
      <c r="M26" s="31" t="s">
        <v>25</v>
      </c>
      <c r="N26" s="15" t="s">
        <v>22</v>
      </c>
      <c r="O26" s="36">
        <v>0.6</v>
      </c>
      <c r="P26" s="31" t="s">
        <v>56</v>
      </c>
    </row>
    <row r="27" s="2" customFormat="1" ht="14.25" spans="1:16">
      <c r="A27" s="14">
        <v>23</v>
      </c>
      <c r="B27" s="17" t="s">
        <v>76</v>
      </c>
      <c r="C27" s="16" t="s">
        <v>202</v>
      </c>
      <c r="D27" s="15">
        <v>29</v>
      </c>
      <c r="E27" s="15" t="s">
        <v>21</v>
      </c>
      <c r="F27" s="15" t="s">
        <v>22</v>
      </c>
      <c r="G27" s="15" t="s">
        <v>23</v>
      </c>
      <c r="H27" s="15" t="s">
        <v>76</v>
      </c>
      <c r="I27" s="15" t="s">
        <v>24</v>
      </c>
      <c r="J27" s="31">
        <v>380</v>
      </c>
      <c r="K27" s="15">
        <f t="shared" si="0"/>
        <v>29000</v>
      </c>
      <c r="L27" s="31">
        <f t="shared" si="1"/>
        <v>17.4</v>
      </c>
      <c r="M27" s="31" t="s">
        <v>25</v>
      </c>
      <c r="N27" s="15" t="s">
        <v>22</v>
      </c>
      <c r="O27" s="36">
        <v>0.6</v>
      </c>
      <c r="P27" s="31" t="s">
        <v>56</v>
      </c>
    </row>
    <row r="28" s="2" customFormat="1" ht="14.25" spans="1:16">
      <c r="A28" s="14">
        <v>24</v>
      </c>
      <c r="B28" s="14" t="s">
        <v>78</v>
      </c>
      <c r="C28" s="18" t="s">
        <v>203</v>
      </c>
      <c r="D28" s="14">
        <v>12.88</v>
      </c>
      <c r="E28" s="15" t="s">
        <v>21</v>
      </c>
      <c r="F28" s="15" t="s">
        <v>22</v>
      </c>
      <c r="G28" s="15" t="s">
        <v>23</v>
      </c>
      <c r="H28" s="14" t="s">
        <v>78</v>
      </c>
      <c r="I28" s="15" t="s">
        <v>24</v>
      </c>
      <c r="J28" s="14">
        <v>220</v>
      </c>
      <c r="K28" s="17">
        <v>12880</v>
      </c>
      <c r="L28" s="14">
        <v>10</v>
      </c>
      <c r="M28" s="31" t="s">
        <v>25</v>
      </c>
      <c r="N28" s="15" t="s">
        <v>22</v>
      </c>
      <c r="O28" s="36">
        <v>0.6</v>
      </c>
      <c r="P28" s="37" t="s">
        <v>80</v>
      </c>
    </row>
    <row r="29" s="2" customFormat="1" ht="14.25" spans="1:16">
      <c r="A29" s="14">
        <v>25</v>
      </c>
      <c r="B29" s="14" t="s">
        <v>81</v>
      </c>
      <c r="C29" s="18" t="s">
        <v>204</v>
      </c>
      <c r="D29" s="14">
        <v>21</v>
      </c>
      <c r="E29" s="15" t="s">
        <v>21</v>
      </c>
      <c r="F29" s="15" t="s">
        <v>22</v>
      </c>
      <c r="G29" s="15" t="s">
        <v>23</v>
      </c>
      <c r="H29" s="14" t="s">
        <v>81</v>
      </c>
      <c r="I29" s="15" t="s">
        <v>24</v>
      </c>
      <c r="J29" s="14">
        <v>380</v>
      </c>
      <c r="K29" s="14">
        <v>21000</v>
      </c>
      <c r="L29" s="14">
        <v>16</v>
      </c>
      <c r="M29" s="31" t="s">
        <v>25</v>
      </c>
      <c r="N29" s="15" t="s">
        <v>22</v>
      </c>
      <c r="O29" s="36">
        <v>0.6</v>
      </c>
      <c r="P29" s="37" t="s">
        <v>80</v>
      </c>
    </row>
    <row r="30" s="2" customFormat="1" ht="14.25" spans="1:16">
      <c r="A30" s="14">
        <v>26</v>
      </c>
      <c r="B30" s="23" t="s">
        <v>83</v>
      </c>
      <c r="C30" s="24" t="s">
        <v>84</v>
      </c>
      <c r="D30" s="14">
        <v>64.96</v>
      </c>
      <c r="E30" s="15" t="s">
        <v>21</v>
      </c>
      <c r="F30" s="15" t="s">
        <v>22</v>
      </c>
      <c r="G30" s="15" t="s">
        <v>23</v>
      </c>
      <c r="H30" s="23" t="s">
        <v>83</v>
      </c>
      <c r="I30" s="15" t="s">
        <v>24</v>
      </c>
      <c r="J30" s="14">
        <v>380</v>
      </c>
      <c r="K30" s="14">
        <v>64800</v>
      </c>
      <c r="L30" s="14">
        <v>50</v>
      </c>
      <c r="M30" s="31" t="s">
        <v>25</v>
      </c>
      <c r="N30" s="15" t="s">
        <v>22</v>
      </c>
      <c r="O30" s="36">
        <v>0.6</v>
      </c>
      <c r="P30" s="37" t="s">
        <v>80</v>
      </c>
    </row>
    <row r="31" s="2" customFormat="1" ht="14.25" spans="1:16">
      <c r="A31" s="14">
        <v>27</v>
      </c>
      <c r="B31" s="23" t="s">
        <v>83</v>
      </c>
      <c r="C31" s="24" t="s">
        <v>84</v>
      </c>
      <c r="D31" s="14">
        <v>64.96</v>
      </c>
      <c r="E31" s="15" t="s">
        <v>21</v>
      </c>
      <c r="F31" s="15" t="s">
        <v>22</v>
      </c>
      <c r="G31" s="15" t="s">
        <v>23</v>
      </c>
      <c r="H31" s="23" t="s">
        <v>83</v>
      </c>
      <c r="I31" s="15" t="s">
        <v>24</v>
      </c>
      <c r="J31" s="14">
        <v>380</v>
      </c>
      <c r="K31" s="14">
        <v>64800</v>
      </c>
      <c r="L31" s="14">
        <v>50</v>
      </c>
      <c r="M31" s="31" t="s">
        <v>25</v>
      </c>
      <c r="N31" s="15" t="s">
        <v>22</v>
      </c>
      <c r="O31" s="36">
        <v>0.6</v>
      </c>
      <c r="P31" s="37" t="s">
        <v>80</v>
      </c>
    </row>
    <row r="32" s="2" customFormat="1" ht="14.25" spans="1:16">
      <c r="A32" s="14">
        <v>28</v>
      </c>
      <c r="B32" s="15" t="s">
        <v>85</v>
      </c>
      <c r="C32" s="16" t="s">
        <v>205</v>
      </c>
      <c r="D32" s="15">
        <v>18</v>
      </c>
      <c r="E32" s="15" t="s">
        <v>21</v>
      </c>
      <c r="F32" s="15" t="s">
        <v>22</v>
      </c>
      <c r="G32" s="15" t="s">
        <v>23</v>
      </c>
      <c r="H32" s="15" t="s">
        <v>85</v>
      </c>
      <c r="I32" s="15" t="s">
        <v>24</v>
      </c>
      <c r="J32" s="31">
        <v>380</v>
      </c>
      <c r="K32" s="15">
        <f>D32*1000</f>
        <v>18000</v>
      </c>
      <c r="L32" s="31">
        <f>D32*0.6</f>
        <v>10.8</v>
      </c>
      <c r="M32" s="31" t="s">
        <v>25</v>
      </c>
      <c r="N32" s="22" t="s">
        <v>22</v>
      </c>
      <c r="O32" s="36">
        <v>0.6</v>
      </c>
      <c r="P32" s="31" t="s">
        <v>87</v>
      </c>
    </row>
    <row r="33" s="2" customFormat="1" ht="14.25" spans="1:16">
      <c r="A33" s="14">
        <v>29</v>
      </c>
      <c r="B33" s="15" t="s">
        <v>88</v>
      </c>
      <c r="C33" s="16" t="s">
        <v>206</v>
      </c>
      <c r="D33" s="15">
        <v>23</v>
      </c>
      <c r="E33" s="15" t="s">
        <v>21</v>
      </c>
      <c r="F33" s="15" t="s">
        <v>22</v>
      </c>
      <c r="G33" s="15" t="s">
        <v>23</v>
      </c>
      <c r="H33" s="15" t="s">
        <v>88</v>
      </c>
      <c r="I33" s="15" t="s">
        <v>24</v>
      </c>
      <c r="J33" s="31">
        <v>380</v>
      </c>
      <c r="K33" s="15">
        <f>D33*1000</f>
        <v>23000</v>
      </c>
      <c r="L33" s="31">
        <f>D33*0.6</f>
        <v>13.8</v>
      </c>
      <c r="M33" s="31" t="s">
        <v>25</v>
      </c>
      <c r="N33" s="22" t="s">
        <v>22</v>
      </c>
      <c r="O33" s="36">
        <v>0.6</v>
      </c>
      <c r="P33" s="31" t="s">
        <v>87</v>
      </c>
    </row>
    <row r="34" s="2" customFormat="1" ht="14.25" spans="1:16">
      <c r="A34" s="14">
        <v>30</v>
      </c>
      <c r="B34" s="17" t="s">
        <v>90</v>
      </c>
      <c r="C34" s="18" t="s">
        <v>207</v>
      </c>
      <c r="D34" s="14">
        <v>51.33</v>
      </c>
      <c r="E34" s="15" t="s">
        <v>21</v>
      </c>
      <c r="F34" s="15" t="s">
        <v>22</v>
      </c>
      <c r="G34" s="15" t="s">
        <v>23</v>
      </c>
      <c r="H34" s="17" t="s">
        <v>90</v>
      </c>
      <c r="I34" s="15" t="s">
        <v>24</v>
      </c>
      <c r="J34" s="14">
        <v>380</v>
      </c>
      <c r="K34" s="15">
        <v>58000</v>
      </c>
      <c r="L34" s="23">
        <v>35.9</v>
      </c>
      <c r="M34" s="31" t="s">
        <v>25</v>
      </c>
      <c r="N34" s="22" t="s">
        <v>22</v>
      </c>
      <c r="O34" s="38">
        <v>0.6</v>
      </c>
      <c r="P34" s="31" t="s">
        <v>92</v>
      </c>
    </row>
    <row r="35" s="2" customFormat="1" ht="14.25" spans="1:16">
      <c r="A35" s="14">
        <v>31</v>
      </c>
      <c r="B35" s="15" t="s">
        <v>93</v>
      </c>
      <c r="C35" s="16" t="s">
        <v>208</v>
      </c>
      <c r="D35" s="15">
        <v>12</v>
      </c>
      <c r="E35" s="15" t="s">
        <v>21</v>
      </c>
      <c r="F35" s="15" t="s">
        <v>22</v>
      </c>
      <c r="G35" s="15" t="s">
        <v>23</v>
      </c>
      <c r="H35" s="15" t="s">
        <v>93</v>
      </c>
      <c r="I35" s="15" t="s">
        <v>24</v>
      </c>
      <c r="J35" s="15">
        <v>380</v>
      </c>
      <c r="K35" s="15">
        <v>12000</v>
      </c>
      <c r="L35" s="15">
        <v>7</v>
      </c>
      <c r="M35" s="15" t="s">
        <v>25</v>
      </c>
      <c r="N35" s="22" t="s">
        <v>22</v>
      </c>
      <c r="O35" s="39">
        <v>0.6</v>
      </c>
      <c r="P35" s="31" t="s">
        <v>96</v>
      </c>
    </row>
    <row r="36" s="2" customFormat="1" ht="14.25" spans="1:16">
      <c r="A36" s="14">
        <v>32</v>
      </c>
      <c r="B36" s="15" t="s">
        <v>98</v>
      </c>
      <c r="C36" s="16" t="s">
        <v>209</v>
      </c>
      <c r="D36" s="15">
        <v>18</v>
      </c>
      <c r="E36" s="15" t="s">
        <v>21</v>
      </c>
      <c r="F36" s="15" t="s">
        <v>22</v>
      </c>
      <c r="G36" s="15" t="s">
        <v>23</v>
      </c>
      <c r="H36" s="15" t="s">
        <v>98</v>
      </c>
      <c r="I36" s="15" t="s">
        <v>24</v>
      </c>
      <c r="J36" s="15">
        <v>380</v>
      </c>
      <c r="K36" s="15">
        <v>18000</v>
      </c>
      <c r="L36" s="15">
        <v>11</v>
      </c>
      <c r="M36" s="15" t="s">
        <v>25</v>
      </c>
      <c r="N36" s="22" t="s">
        <v>22</v>
      </c>
      <c r="O36" s="39">
        <v>0.6</v>
      </c>
      <c r="P36" s="31" t="s">
        <v>96</v>
      </c>
    </row>
    <row r="37" s="2" customFormat="1" ht="14.25" spans="1:16">
      <c r="A37" s="14">
        <v>33</v>
      </c>
      <c r="B37" s="15" t="s">
        <v>101</v>
      </c>
      <c r="C37" s="16" t="s">
        <v>210</v>
      </c>
      <c r="D37" s="15">
        <v>50</v>
      </c>
      <c r="E37" s="15" t="s">
        <v>21</v>
      </c>
      <c r="F37" s="15" t="s">
        <v>22</v>
      </c>
      <c r="G37" s="15" t="s">
        <v>23</v>
      </c>
      <c r="H37" s="15" t="s">
        <v>101</v>
      </c>
      <c r="I37" s="15" t="s">
        <v>24</v>
      </c>
      <c r="J37" s="15">
        <v>380</v>
      </c>
      <c r="K37" s="15">
        <v>50000</v>
      </c>
      <c r="L37" s="15">
        <v>30</v>
      </c>
      <c r="M37" s="15" t="s">
        <v>25</v>
      </c>
      <c r="N37" s="22" t="s">
        <v>22</v>
      </c>
      <c r="O37" s="39">
        <v>0.6</v>
      </c>
      <c r="P37" s="31" t="s">
        <v>96</v>
      </c>
    </row>
    <row r="38" s="2" customFormat="1" ht="14.25" spans="1:16">
      <c r="A38" s="14">
        <v>34</v>
      </c>
      <c r="B38" s="15" t="s">
        <v>104</v>
      </c>
      <c r="C38" s="16" t="s">
        <v>211</v>
      </c>
      <c r="D38" s="15">
        <v>59.05</v>
      </c>
      <c r="E38" s="15" t="s">
        <v>21</v>
      </c>
      <c r="F38" s="15" t="s">
        <v>22</v>
      </c>
      <c r="G38" s="15" t="s">
        <v>23</v>
      </c>
      <c r="H38" s="15" t="s">
        <v>104</v>
      </c>
      <c r="I38" s="15" t="s">
        <v>24</v>
      </c>
      <c r="J38" s="15">
        <v>380</v>
      </c>
      <c r="K38" s="15">
        <v>59050</v>
      </c>
      <c r="L38" s="15">
        <v>35</v>
      </c>
      <c r="M38" s="15" t="s">
        <v>25</v>
      </c>
      <c r="N38" s="22" t="s">
        <v>22</v>
      </c>
      <c r="O38" s="39">
        <v>0.6</v>
      </c>
      <c r="P38" s="31" t="s">
        <v>96</v>
      </c>
    </row>
    <row r="39" s="2" customFormat="1" ht="14.25" spans="1:16">
      <c r="A39" s="14">
        <v>35</v>
      </c>
      <c r="B39" s="14" t="s">
        <v>106</v>
      </c>
      <c r="C39" s="25" t="s">
        <v>212</v>
      </c>
      <c r="D39" s="15">
        <v>80</v>
      </c>
      <c r="E39" s="15" t="s">
        <v>21</v>
      </c>
      <c r="F39" s="15" t="s">
        <v>22</v>
      </c>
      <c r="G39" s="15" t="s">
        <v>23</v>
      </c>
      <c r="H39" s="14" t="s">
        <v>106</v>
      </c>
      <c r="I39" s="15" t="s">
        <v>24</v>
      </c>
      <c r="J39" s="15">
        <v>380</v>
      </c>
      <c r="K39" s="15">
        <f t="shared" ref="K39:K42" si="2">D39*1000</f>
        <v>80000</v>
      </c>
      <c r="L39" s="15">
        <f t="shared" ref="L39:L42" si="3">D39*0.6</f>
        <v>48</v>
      </c>
      <c r="M39" s="15" t="s">
        <v>25</v>
      </c>
      <c r="N39" s="22" t="s">
        <v>22</v>
      </c>
      <c r="O39" s="39">
        <v>0.6</v>
      </c>
      <c r="P39" s="31" t="s">
        <v>108</v>
      </c>
    </row>
    <row r="40" s="2" customFormat="1" ht="14.25" spans="1:16">
      <c r="A40" s="14">
        <v>36</v>
      </c>
      <c r="B40" s="14" t="s">
        <v>109</v>
      </c>
      <c r="C40" s="25" t="s">
        <v>212</v>
      </c>
      <c r="D40" s="15">
        <v>31</v>
      </c>
      <c r="E40" s="15" t="s">
        <v>21</v>
      </c>
      <c r="F40" s="15" t="s">
        <v>22</v>
      </c>
      <c r="G40" s="15" t="s">
        <v>23</v>
      </c>
      <c r="H40" s="14" t="s">
        <v>109</v>
      </c>
      <c r="I40" s="15" t="s">
        <v>24</v>
      </c>
      <c r="J40" s="15">
        <v>380</v>
      </c>
      <c r="K40" s="15">
        <f t="shared" si="2"/>
        <v>31000</v>
      </c>
      <c r="L40" s="15">
        <f t="shared" si="3"/>
        <v>18.6</v>
      </c>
      <c r="M40" s="15" t="s">
        <v>25</v>
      </c>
      <c r="N40" s="22" t="s">
        <v>22</v>
      </c>
      <c r="O40" s="39">
        <v>0.6</v>
      </c>
      <c r="P40" s="31" t="s">
        <v>108</v>
      </c>
    </row>
    <row r="41" s="2" customFormat="1" ht="14.25" spans="1:16">
      <c r="A41" s="14">
        <v>37</v>
      </c>
      <c r="B41" s="14" t="s">
        <v>111</v>
      </c>
      <c r="C41" s="25" t="s">
        <v>213</v>
      </c>
      <c r="D41" s="15">
        <v>5.5</v>
      </c>
      <c r="E41" s="15" t="s">
        <v>21</v>
      </c>
      <c r="F41" s="15" t="s">
        <v>22</v>
      </c>
      <c r="G41" s="15" t="s">
        <v>23</v>
      </c>
      <c r="H41" s="14" t="s">
        <v>111</v>
      </c>
      <c r="I41" s="15" t="s">
        <v>24</v>
      </c>
      <c r="J41" s="15">
        <v>380</v>
      </c>
      <c r="K41" s="15">
        <f t="shared" si="2"/>
        <v>5500</v>
      </c>
      <c r="L41" s="15">
        <f t="shared" si="3"/>
        <v>3.3</v>
      </c>
      <c r="M41" s="15" t="s">
        <v>25</v>
      </c>
      <c r="N41" s="22" t="s">
        <v>22</v>
      </c>
      <c r="O41" s="39">
        <v>0.6</v>
      </c>
      <c r="P41" s="31" t="s">
        <v>108</v>
      </c>
    </row>
    <row r="42" s="2" customFormat="1" ht="14.25" spans="1:16">
      <c r="A42" s="14">
        <v>38</v>
      </c>
      <c r="B42" s="14" t="s">
        <v>113</v>
      </c>
      <c r="C42" s="25" t="s">
        <v>214</v>
      </c>
      <c r="D42" s="15">
        <v>27.6</v>
      </c>
      <c r="E42" s="15" t="s">
        <v>21</v>
      </c>
      <c r="F42" s="15" t="s">
        <v>22</v>
      </c>
      <c r="G42" s="15" t="s">
        <v>23</v>
      </c>
      <c r="H42" s="14" t="s">
        <v>113</v>
      </c>
      <c r="I42" s="15" t="s">
        <v>24</v>
      </c>
      <c r="J42" s="15">
        <v>380</v>
      </c>
      <c r="K42" s="15">
        <f t="shared" si="2"/>
        <v>27600</v>
      </c>
      <c r="L42" s="15">
        <f t="shared" si="3"/>
        <v>16.56</v>
      </c>
      <c r="M42" s="15" t="s">
        <v>25</v>
      </c>
      <c r="N42" s="22" t="s">
        <v>22</v>
      </c>
      <c r="O42" s="39">
        <v>0.6</v>
      </c>
      <c r="P42" s="31" t="s">
        <v>108</v>
      </c>
    </row>
    <row r="43" s="2" customFormat="1" ht="14.25" spans="1:16">
      <c r="A43" s="14">
        <v>39</v>
      </c>
      <c r="B43" s="17" t="s">
        <v>115</v>
      </c>
      <c r="C43" s="18" t="s">
        <v>215</v>
      </c>
      <c r="D43" s="17">
        <v>55.5</v>
      </c>
      <c r="E43" s="15" t="s">
        <v>21</v>
      </c>
      <c r="F43" s="15" t="s">
        <v>22</v>
      </c>
      <c r="G43" s="15" t="s">
        <v>23</v>
      </c>
      <c r="H43" s="17" t="s">
        <v>117</v>
      </c>
      <c r="I43" s="15" t="s">
        <v>24</v>
      </c>
      <c r="J43" s="17">
        <v>380</v>
      </c>
      <c r="K43" s="15">
        <f t="shared" ref="K43:K48" si="4">D43*900</f>
        <v>49950</v>
      </c>
      <c r="L43" s="14">
        <v>38</v>
      </c>
      <c r="M43" s="31" t="s">
        <v>25</v>
      </c>
      <c r="N43" s="22" t="s">
        <v>22</v>
      </c>
      <c r="O43" s="33">
        <v>0.6</v>
      </c>
      <c r="P43" s="17" t="s">
        <v>118</v>
      </c>
    </row>
    <row r="44" s="2" customFormat="1" ht="14.25" spans="1:16">
      <c r="A44" s="14">
        <v>40</v>
      </c>
      <c r="B44" s="17" t="s">
        <v>119</v>
      </c>
      <c r="C44" s="18" t="s">
        <v>216</v>
      </c>
      <c r="D44" s="17">
        <v>21.46</v>
      </c>
      <c r="E44" s="15" t="s">
        <v>21</v>
      </c>
      <c r="F44" s="15" t="s">
        <v>22</v>
      </c>
      <c r="G44" s="15" t="s">
        <v>23</v>
      </c>
      <c r="H44" s="17" t="s">
        <v>119</v>
      </c>
      <c r="I44" s="15" t="s">
        <v>24</v>
      </c>
      <c r="J44" s="17">
        <v>380</v>
      </c>
      <c r="K44" s="15">
        <f t="shared" si="4"/>
        <v>19314</v>
      </c>
      <c r="L44" s="14">
        <v>15</v>
      </c>
      <c r="M44" s="31" t="s">
        <v>25</v>
      </c>
      <c r="N44" s="22" t="s">
        <v>22</v>
      </c>
      <c r="O44" s="33">
        <v>0.6</v>
      </c>
      <c r="P44" s="17" t="s">
        <v>118</v>
      </c>
    </row>
    <row r="45" s="2" customFormat="1" ht="14.25" spans="1:16">
      <c r="A45" s="14">
        <v>41</v>
      </c>
      <c r="B45" s="17" t="s">
        <v>121</v>
      </c>
      <c r="C45" s="18" t="s">
        <v>217</v>
      </c>
      <c r="D45" s="17">
        <v>13.92</v>
      </c>
      <c r="E45" s="15" t="s">
        <v>21</v>
      </c>
      <c r="F45" s="15" t="s">
        <v>22</v>
      </c>
      <c r="G45" s="15" t="s">
        <v>23</v>
      </c>
      <c r="H45" s="17" t="s">
        <v>121</v>
      </c>
      <c r="I45" s="15" t="s">
        <v>24</v>
      </c>
      <c r="J45" s="17">
        <v>380</v>
      </c>
      <c r="K45" s="15">
        <f t="shared" si="4"/>
        <v>12528</v>
      </c>
      <c r="L45" s="14">
        <v>9</v>
      </c>
      <c r="M45" s="31" t="s">
        <v>25</v>
      </c>
      <c r="N45" s="22" t="s">
        <v>22</v>
      </c>
      <c r="O45" s="33">
        <v>0.6</v>
      </c>
      <c r="P45" s="17" t="s">
        <v>118</v>
      </c>
    </row>
    <row r="46" s="2" customFormat="1" ht="14.25" spans="1:16">
      <c r="A46" s="14">
        <v>42</v>
      </c>
      <c r="B46" s="17" t="s">
        <v>123</v>
      </c>
      <c r="C46" s="18" t="s">
        <v>218</v>
      </c>
      <c r="D46" s="17">
        <v>17.52</v>
      </c>
      <c r="E46" s="15" t="s">
        <v>21</v>
      </c>
      <c r="F46" s="15" t="s">
        <v>22</v>
      </c>
      <c r="G46" s="15" t="s">
        <v>23</v>
      </c>
      <c r="H46" s="17" t="s">
        <v>123</v>
      </c>
      <c r="I46" s="15" t="s">
        <v>24</v>
      </c>
      <c r="J46" s="17">
        <v>380</v>
      </c>
      <c r="K46" s="15">
        <f t="shared" si="4"/>
        <v>15768</v>
      </c>
      <c r="L46" s="14">
        <v>12</v>
      </c>
      <c r="M46" s="31" t="s">
        <v>25</v>
      </c>
      <c r="N46" s="22" t="s">
        <v>22</v>
      </c>
      <c r="O46" s="33">
        <v>0.6</v>
      </c>
      <c r="P46" s="17" t="s">
        <v>118</v>
      </c>
    </row>
    <row r="47" s="2" customFormat="1" ht="14.25" spans="1:16">
      <c r="A47" s="14">
        <v>43</v>
      </c>
      <c r="B47" s="17" t="s">
        <v>125</v>
      </c>
      <c r="C47" s="18" t="s">
        <v>219</v>
      </c>
      <c r="D47" s="17">
        <v>26.64</v>
      </c>
      <c r="E47" s="15" t="s">
        <v>21</v>
      </c>
      <c r="F47" s="15" t="s">
        <v>22</v>
      </c>
      <c r="G47" s="15" t="s">
        <v>23</v>
      </c>
      <c r="H47" s="17" t="s">
        <v>125</v>
      </c>
      <c r="I47" s="15" t="s">
        <v>24</v>
      </c>
      <c r="J47" s="17">
        <v>380</v>
      </c>
      <c r="K47" s="15">
        <f t="shared" si="4"/>
        <v>23976</v>
      </c>
      <c r="L47" s="14">
        <v>18</v>
      </c>
      <c r="M47" s="31" t="s">
        <v>25</v>
      </c>
      <c r="N47" s="22" t="s">
        <v>22</v>
      </c>
      <c r="O47" s="33">
        <v>0.6</v>
      </c>
      <c r="P47" s="17" t="s">
        <v>118</v>
      </c>
    </row>
    <row r="48" s="2" customFormat="1" ht="14.25" spans="1:16">
      <c r="A48" s="14">
        <v>44</v>
      </c>
      <c r="B48" s="17" t="s">
        <v>127</v>
      </c>
      <c r="C48" s="18" t="s">
        <v>219</v>
      </c>
      <c r="D48" s="17">
        <v>28.12</v>
      </c>
      <c r="E48" s="15" t="s">
        <v>21</v>
      </c>
      <c r="F48" s="15" t="s">
        <v>22</v>
      </c>
      <c r="G48" s="15" t="s">
        <v>23</v>
      </c>
      <c r="H48" s="17" t="s">
        <v>127</v>
      </c>
      <c r="I48" s="15" t="s">
        <v>24</v>
      </c>
      <c r="J48" s="17">
        <v>380</v>
      </c>
      <c r="K48" s="15">
        <f t="shared" si="4"/>
        <v>25308</v>
      </c>
      <c r="L48" s="14">
        <v>19</v>
      </c>
      <c r="M48" s="31" t="s">
        <v>25</v>
      </c>
      <c r="N48" s="22" t="s">
        <v>22</v>
      </c>
      <c r="O48" s="33">
        <v>0.6</v>
      </c>
      <c r="P48" s="17" t="s">
        <v>118</v>
      </c>
    </row>
    <row r="49" s="2" customFormat="1" ht="14.25" spans="1:16">
      <c r="A49" s="14">
        <v>45</v>
      </c>
      <c r="B49" s="26" t="s">
        <v>133</v>
      </c>
      <c r="C49" s="18" t="s">
        <v>220</v>
      </c>
      <c r="D49" s="17">
        <v>21</v>
      </c>
      <c r="E49" s="15" t="s">
        <v>21</v>
      </c>
      <c r="F49" s="15" t="s">
        <v>22</v>
      </c>
      <c r="G49" s="15" t="s">
        <v>23</v>
      </c>
      <c r="H49" s="17" t="s">
        <v>133</v>
      </c>
      <c r="I49" s="15" t="s">
        <v>24</v>
      </c>
      <c r="J49" s="15">
        <v>380</v>
      </c>
      <c r="K49" s="15">
        <f>D49*1000*0.9</f>
        <v>18900</v>
      </c>
      <c r="L49" s="40">
        <v>11.1</v>
      </c>
      <c r="M49" s="31" t="s">
        <v>25</v>
      </c>
      <c r="N49" s="22" t="s">
        <v>22</v>
      </c>
      <c r="O49" s="36">
        <v>0.6</v>
      </c>
      <c r="P49" s="17" t="s">
        <v>132</v>
      </c>
    </row>
    <row r="50" s="2" customFormat="1" ht="14.25" spans="1:16">
      <c r="A50" s="14">
        <v>46</v>
      </c>
      <c r="B50" s="26" t="s">
        <v>135</v>
      </c>
      <c r="C50" s="16" t="s">
        <v>221</v>
      </c>
      <c r="D50" s="23">
        <v>25</v>
      </c>
      <c r="E50" s="15" t="s">
        <v>21</v>
      </c>
      <c r="F50" s="15" t="s">
        <v>22</v>
      </c>
      <c r="G50" s="15" t="s">
        <v>23</v>
      </c>
      <c r="H50" s="26" t="s">
        <v>135</v>
      </c>
      <c r="I50" s="15" t="s">
        <v>24</v>
      </c>
      <c r="J50" s="15">
        <v>380</v>
      </c>
      <c r="K50" s="15">
        <f>D50*1000*0.9</f>
        <v>22500</v>
      </c>
      <c r="L50" s="41">
        <v>13</v>
      </c>
      <c r="M50" s="31" t="s">
        <v>25</v>
      </c>
      <c r="N50" s="22" t="s">
        <v>22</v>
      </c>
      <c r="O50" s="36">
        <v>0.6</v>
      </c>
      <c r="P50" s="17" t="s">
        <v>132</v>
      </c>
    </row>
    <row r="51" s="2" customFormat="1" ht="14.25" spans="1:16">
      <c r="A51" s="14">
        <v>47</v>
      </c>
      <c r="B51" s="26" t="s">
        <v>137</v>
      </c>
      <c r="C51" s="16" t="s">
        <v>222</v>
      </c>
      <c r="D51" s="23">
        <v>4</v>
      </c>
      <c r="E51" s="15" t="s">
        <v>21</v>
      </c>
      <c r="F51" s="15" t="s">
        <v>22</v>
      </c>
      <c r="G51" s="15" t="s">
        <v>23</v>
      </c>
      <c r="H51" s="26" t="s">
        <v>137</v>
      </c>
      <c r="I51" s="15" t="s">
        <v>24</v>
      </c>
      <c r="J51" s="14">
        <v>220</v>
      </c>
      <c r="K51" s="15">
        <f>D51*1000*0.9</f>
        <v>3600</v>
      </c>
      <c r="L51" s="41">
        <v>3</v>
      </c>
      <c r="M51" s="31" t="s">
        <v>25</v>
      </c>
      <c r="N51" s="22" t="s">
        <v>22</v>
      </c>
      <c r="O51" s="36">
        <v>0.6</v>
      </c>
      <c r="P51" s="17" t="s">
        <v>132</v>
      </c>
    </row>
    <row r="52" s="2" customFormat="1" ht="14.25" spans="1:16">
      <c r="A52" s="14">
        <v>48</v>
      </c>
      <c r="B52" s="26" t="s">
        <v>139</v>
      </c>
      <c r="C52" s="16" t="s">
        <v>223</v>
      </c>
      <c r="D52" s="23">
        <v>13</v>
      </c>
      <c r="E52" s="15" t="s">
        <v>21</v>
      </c>
      <c r="F52" s="15" t="s">
        <v>22</v>
      </c>
      <c r="G52" s="15" t="s">
        <v>23</v>
      </c>
      <c r="H52" s="26" t="s">
        <v>139</v>
      </c>
      <c r="I52" s="15" t="s">
        <v>24</v>
      </c>
      <c r="J52" s="15">
        <v>380</v>
      </c>
      <c r="K52" s="15">
        <v>11700</v>
      </c>
      <c r="L52" s="41">
        <v>7</v>
      </c>
      <c r="M52" s="31" t="s">
        <v>25</v>
      </c>
      <c r="N52" s="22" t="s">
        <v>22</v>
      </c>
      <c r="O52" s="36">
        <v>0.6</v>
      </c>
      <c r="P52" s="17" t="s">
        <v>132</v>
      </c>
    </row>
    <row r="53" s="2" customFormat="1" ht="14.25" spans="1:16">
      <c r="A53" s="14">
        <v>49</v>
      </c>
      <c r="B53" s="15" t="s">
        <v>141</v>
      </c>
      <c r="C53" s="16" t="s">
        <v>224</v>
      </c>
      <c r="D53" s="15">
        <v>40</v>
      </c>
      <c r="E53" s="15" t="s">
        <v>21</v>
      </c>
      <c r="F53" s="15" t="s">
        <v>22</v>
      </c>
      <c r="G53" s="15" t="s">
        <v>23</v>
      </c>
      <c r="H53" s="15" t="s">
        <v>141</v>
      </c>
      <c r="I53" s="15" t="s">
        <v>24</v>
      </c>
      <c r="J53" s="31">
        <v>380</v>
      </c>
      <c r="K53" s="15">
        <f t="shared" ref="K53:K66" si="5">D53*1000</f>
        <v>40000</v>
      </c>
      <c r="L53" s="31">
        <f t="shared" ref="L53:L66" si="6">D53*0.5</f>
        <v>20</v>
      </c>
      <c r="M53" s="31" t="s">
        <v>25</v>
      </c>
      <c r="N53" s="22" t="s">
        <v>22</v>
      </c>
      <c r="O53" s="36">
        <v>0.6</v>
      </c>
      <c r="P53" s="17" t="s">
        <v>143</v>
      </c>
    </row>
    <row r="54" s="2" customFormat="1" ht="14.25" spans="1:16">
      <c r="A54" s="14">
        <v>50</v>
      </c>
      <c r="B54" s="15" t="s">
        <v>145</v>
      </c>
      <c r="C54" s="16" t="s">
        <v>225</v>
      </c>
      <c r="D54" s="15">
        <v>10.73</v>
      </c>
      <c r="E54" s="15" t="s">
        <v>21</v>
      </c>
      <c r="F54" s="15" t="s">
        <v>22</v>
      </c>
      <c r="G54" s="15" t="s">
        <v>23</v>
      </c>
      <c r="H54" s="15" t="s">
        <v>145</v>
      </c>
      <c r="I54" s="15" t="s">
        <v>24</v>
      </c>
      <c r="J54" s="31">
        <v>380</v>
      </c>
      <c r="K54" s="15">
        <f t="shared" si="5"/>
        <v>10730</v>
      </c>
      <c r="L54" s="31">
        <f t="shared" si="6"/>
        <v>5.365</v>
      </c>
      <c r="M54" s="31" t="s">
        <v>25</v>
      </c>
      <c r="N54" s="22" t="s">
        <v>22</v>
      </c>
      <c r="O54" s="36">
        <v>0.6</v>
      </c>
      <c r="P54" s="17" t="s">
        <v>143</v>
      </c>
    </row>
    <row r="55" s="2" customFormat="1" ht="14.25" spans="1:16">
      <c r="A55" s="14">
        <v>51</v>
      </c>
      <c r="B55" s="15" t="s">
        <v>148</v>
      </c>
      <c r="C55" s="16" t="s">
        <v>226</v>
      </c>
      <c r="D55" s="15">
        <v>6</v>
      </c>
      <c r="E55" s="15" t="s">
        <v>21</v>
      </c>
      <c r="F55" s="15" t="s">
        <v>22</v>
      </c>
      <c r="G55" s="15" t="s">
        <v>23</v>
      </c>
      <c r="H55" s="15" t="s">
        <v>148</v>
      </c>
      <c r="I55" s="15" t="s">
        <v>24</v>
      </c>
      <c r="J55" s="31">
        <v>380</v>
      </c>
      <c r="K55" s="15">
        <f t="shared" si="5"/>
        <v>6000</v>
      </c>
      <c r="L55" s="31">
        <f t="shared" si="6"/>
        <v>3</v>
      </c>
      <c r="M55" s="31" t="s">
        <v>25</v>
      </c>
      <c r="N55" s="22" t="s">
        <v>22</v>
      </c>
      <c r="O55" s="36">
        <v>0.6</v>
      </c>
      <c r="P55" s="17" t="s">
        <v>143</v>
      </c>
    </row>
    <row r="56" s="2" customFormat="1" ht="14.25" spans="1:16">
      <c r="A56" s="14">
        <v>52</v>
      </c>
      <c r="B56" s="15" t="s">
        <v>151</v>
      </c>
      <c r="C56" s="16" t="s">
        <v>227</v>
      </c>
      <c r="D56" s="15">
        <v>22.78</v>
      </c>
      <c r="E56" s="15" t="s">
        <v>21</v>
      </c>
      <c r="F56" s="15" t="s">
        <v>22</v>
      </c>
      <c r="G56" s="15" t="s">
        <v>23</v>
      </c>
      <c r="H56" s="15" t="s">
        <v>151</v>
      </c>
      <c r="I56" s="15" t="s">
        <v>24</v>
      </c>
      <c r="J56" s="31">
        <v>380</v>
      </c>
      <c r="K56" s="15">
        <f t="shared" si="5"/>
        <v>22780</v>
      </c>
      <c r="L56" s="31">
        <f t="shared" si="6"/>
        <v>11.39</v>
      </c>
      <c r="M56" s="31" t="s">
        <v>25</v>
      </c>
      <c r="N56" s="22" t="s">
        <v>22</v>
      </c>
      <c r="O56" s="36">
        <v>0.6</v>
      </c>
      <c r="P56" s="17" t="s">
        <v>143</v>
      </c>
    </row>
    <row r="57" s="2" customFormat="1" ht="14.25" spans="1:16">
      <c r="A57" s="14">
        <v>53</v>
      </c>
      <c r="B57" s="15" t="s">
        <v>153</v>
      </c>
      <c r="C57" s="16" t="s">
        <v>227</v>
      </c>
      <c r="D57" s="15">
        <v>22.78</v>
      </c>
      <c r="E57" s="15" t="s">
        <v>21</v>
      </c>
      <c r="F57" s="15" t="s">
        <v>22</v>
      </c>
      <c r="G57" s="15" t="s">
        <v>23</v>
      </c>
      <c r="H57" s="15" t="s">
        <v>153</v>
      </c>
      <c r="I57" s="15" t="s">
        <v>24</v>
      </c>
      <c r="J57" s="31">
        <v>380</v>
      </c>
      <c r="K57" s="15">
        <f t="shared" si="5"/>
        <v>22780</v>
      </c>
      <c r="L57" s="31">
        <f t="shared" si="6"/>
        <v>11.39</v>
      </c>
      <c r="M57" s="31" t="s">
        <v>25</v>
      </c>
      <c r="N57" s="22" t="s">
        <v>22</v>
      </c>
      <c r="O57" s="36">
        <v>0.6</v>
      </c>
      <c r="P57" s="17" t="s">
        <v>143</v>
      </c>
    </row>
    <row r="58" s="2" customFormat="1" ht="14.25" spans="1:16">
      <c r="A58" s="14">
        <v>54</v>
      </c>
      <c r="B58" s="15" t="s">
        <v>155</v>
      </c>
      <c r="C58" s="16" t="s">
        <v>156</v>
      </c>
      <c r="D58" s="15">
        <v>28.475</v>
      </c>
      <c r="E58" s="15" t="s">
        <v>21</v>
      </c>
      <c r="F58" s="15" t="s">
        <v>22</v>
      </c>
      <c r="G58" s="15" t="s">
        <v>23</v>
      </c>
      <c r="H58" s="15" t="s">
        <v>155</v>
      </c>
      <c r="I58" s="15" t="s">
        <v>24</v>
      </c>
      <c r="J58" s="31">
        <v>380</v>
      </c>
      <c r="K58" s="15">
        <f t="shared" si="5"/>
        <v>28475</v>
      </c>
      <c r="L58" s="31">
        <f t="shared" si="6"/>
        <v>14.2375</v>
      </c>
      <c r="M58" s="31" t="s">
        <v>25</v>
      </c>
      <c r="N58" s="22" t="s">
        <v>22</v>
      </c>
      <c r="O58" s="36">
        <v>0.6</v>
      </c>
      <c r="P58" s="17" t="s">
        <v>143</v>
      </c>
    </row>
    <row r="59" s="2" customFormat="1" ht="14.25" spans="1:16">
      <c r="A59" s="14">
        <v>55</v>
      </c>
      <c r="B59" s="15" t="s">
        <v>157</v>
      </c>
      <c r="C59" s="16" t="s">
        <v>228</v>
      </c>
      <c r="D59" s="15">
        <v>10.5</v>
      </c>
      <c r="E59" s="15" t="s">
        <v>21</v>
      </c>
      <c r="F59" s="15" t="s">
        <v>22</v>
      </c>
      <c r="G59" s="15" t="s">
        <v>23</v>
      </c>
      <c r="H59" s="15" t="s">
        <v>157</v>
      </c>
      <c r="I59" s="15" t="s">
        <v>24</v>
      </c>
      <c r="J59" s="31">
        <v>220</v>
      </c>
      <c r="K59" s="15">
        <f t="shared" si="5"/>
        <v>10500</v>
      </c>
      <c r="L59" s="31">
        <f t="shared" si="6"/>
        <v>5.25</v>
      </c>
      <c r="M59" s="31" t="s">
        <v>25</v>
      </c>
      <c r="N59" s="22" t="s">
        <v>22</v>
      </c>
      <c r="O59" s="36">
        <v>0.6</v>
      </c>
      <c r="P59" s="17" t="s">
        <v>143</v>
      </c>
    </row>
    <row r="60" s="2" customFormat="1" ht="14.25" spans="1:16">
      <c r="A60" s="14">
        <v>56</v>
      </c>
      <c r="B60" s="15" t="s">
        <v>159</v>
      </c>
      <c r="C60" s="16" t="s">
        <v>229</v>
      </c>
      <c r="D60" s="15">
        <v>10.7</v>
      </c>
      <c r="E60" s="15" t="s">
        <v>21</v>
      </c>
      <c r="F60" s="15" t="s">
        <v>22</v>
      </c>
      <c r="G60" s="15" t="s">
        <v>23</v>
      </c>
      <c r="H60" s="15" t="s">
        <v>159</v>
      </c>
      <c r="I60" s="15" t="s">
        <v>24</v>
      </c>
      <c r="J60" s="31">
        <v>380</v>
      </c>
      <c r="K60" s="15">
        <f t="shared" si="5"/>
        <v>10700</v>
      </c>
      <c r="L60" s="31">
        <f t="shared" si="6"/>
        <v>5.35</v>
      </c>
      <c r="M60" s="31" t="s">
        <v>25</v>
      </c>
      <c r="N60" s="22" t="s">
        <v>22</v>
      </c>
      <c r="O60" s="36">
        <v>0.6</v>
      </c>
      <c r="P60" s="17" t="s">
        <v>143</v>
      </c>
    </row>
    <row r="61" s="2" customFormat="1" ht="14.25" spans="1:16">
      <c r="A61" s="14">
        <v>57</v>
      </c>
      <c r="B61" s="15" t="s">
        <v>161</v>
      </c>
      <c r="C61" s="16" t="s">
        <v>230</v>
      </c>
      <c r="D61" s="15">
        <v>12</v>
      </c>
      <c r="E61" s="15" t="s">
        <v>21</v>
      </c>
      <c r="F61" s="15" t="s">
        <v>22</v>
      </c>
      <c r="G61" s="15" t="s">
        <v>23</v>
      </c>
      <c r="H61" s="15" t="s">
        <v>161</v>
      </c>
      <c r="I61" s="15" t="s">
        <v>24</v>
      </c>
      <c r="J61" s="31">
        <v>220</v>
      </c>
      <c r="K61" s="15">
        <f t="shared" si="5"/>
        <v>12000</v>
      </c>
      <c r="L61" s="31">
        <f t="shared" si="6"/>
        <v>6</v>
      </c>
      <c r="M61" s="31" t="s">
        <v>25</v>
      </c>
      <c r="N61" s="22" t="s">
        <v>22</v>
      </c>
      <c r="O61" s="36">
        <v>0.6</v>
      </c>
      <c r="P61" s="17" t="s">
        <v>143</v>
      </c>
    </row>
    <row r="62" s="2" customFormat="1" ht="14.25" spans="1:16">
      <c r="A62" s="14">
        <v>58</v>
      </c>
      <c r="B62" s="15" t="s">
        <v>163</v>
      </c>
      <c r="C62" s="16" t="s">
        <v>231</v>
      </c>
      <c r="D62" s="15">
        <v>25.23</v>
      </c>
      <c r="E62" s="15" t="s">
        <v>21</v>
      </c>
      <c r="F62" s="15" t="s">
        <v>22</v>
      </c>
      <c r="G62" s="15" t="s">
        <v>23</v>
      </c>
      <c r="H62" s="15" t="s">
        <v>163</v>
      </c>
      <c r="I62" s="15" t="s">
        <v>24</v>
      </c>
      <c r="J62" s="31">
        <v>380</v>
      </c>
      <c r="K62" s="15">
        <f t="shared" si="5"/>
        <v>25230</v>
      </c>
      <c r="L62" s="31">
        <f t="shared" si="6"/>
        <v>12.615</v>
      </c>
      <c r="M62" s="31" t="s">
        <v>25</v>
      </c>
      <c r="N62" s="22" t="s">
        <v>22</v>
      </c>
      <c r="O62" s="36">
        <v>0.6</v>
      </c>
      <c r="P62" s="17" t="s">
        <v>143</v>
      </c>
    </row>
    <row r="63" s="2" customFormat="1" ht="14.25" spans="1:16">
      <c r="A63" s="14">
        <v>59</v>
      </c>
      <c r="B63" s="15" t="s">
        <v>165</v>
      </c>
      <c r="C63" s="16" t="s">
        <v>232</v>
      </c>
      <c r="D63" s="15">
        <v>29</v>
      </c>
      <c r="E63" s="15" t="s">
        <v>21</v>
      </c>
      <c r="F63" s="15" t="s">
        <v>22</v>
      </c>
      <c r="G63" s="15" t="s">
        <v>23</v>
      </c>
      <c r="H63" s="15" t="s">
        <v>165</v>
      </c>
      <c r="I63" s="15" t="s">
        <v>24</v>
      </c>
      <c r="J63" s="31">
        <v>380</v>
      </c>
      <c r="K63" s="15">
        <f t="shared" si="5"/>
        <v>29000</v>
      </c>
      <c r="L63" s="31">
        <f t="shared" si="6"/>
        <v>14.5</v>
      </c>
      <c r="M63" s="31" t="s">
        <v>25</v>
      </c>
      <c r="N63" s="22" t="s">
        <v>22</v>
      </c>
      <c r="O63" s="36">
        <v>0.6</v>
      </c>
      <c r="P63" s="17" t="s">
        <v>143</v>
      </c>
    </row>
    <row r="64" s="2" customFormat="1" ht="14.25" spans="1:16">
      <c r="A64" s="14">
        <v>60</v>
      </c>
      <c r="B64" s="15" t="s">
        <v>167</v>
      </c>
      <c r="C64" s="16" t="s">
        <v>233</v>
      </c>
      <c r="D64" s="15">
        <v>20</v>
      </c>
      <c r="E64" s="15" t="s">
        <v>21</v>
      </c>
      <c r="F64" s="15" t="s">
        <v>22</v>
      </c>
      <c r="G64" s="15" t="s">
        <v>23</v>
      </c>
      <c r="H64" s="15" t="s">
        <v>167</v>
      </c>
      <c r="I64" s="15" t="s">
        <v>24</v>
      </c>
      <c r="J64" s="31">
        <v>380</v>
      </c>
      <c r="K64" s="15">
        <f t="shared" si="5"/>
        <v>20000</v>
      </c>
      <c r="L64" s="31">
        <f t="shared" si="6"/>
        <v>10</v>
      </c>
      <c r="M64" s="31" t="s">
        <v>25</v>
      </c>
      <c r="N64" s="22" t="s">
        <v>22</v>
      </c>
      <c r="O64" s="36">
        <v>0.6</v>
      </c>
      <c r="P64" s="17" t="s">
        <v>143</v>
      </c>
    </row>
    <row r="65" s="2" customFormat="1" ht="14.25" spans="1:16">
      <c r="A65" s="14">
        <v>61</v>
      </c>
      <c r="B65" s="15" t="s">
        <v>169</v>
      </c>
      <c r="C65" s="16" t="s">
        <v>234</v>
      </c>
      <c r="D65" s="15">
        <v>30</v>
      </c>
      <c r="E65" s="15" t="s">
        <v>21</v>
      </c>
      <c r="F65" s="15" t="s">
        <v>22</v>
      </c>
      <c r="G65" s="15" t="s">
        <v>23</v>
      </c>
      <c r="H65" s="15" t="s">
        <v>169</v>
      </c>
      <c r="I65" s="15" t="s">
        <v>24</v>
      </c>
      <c r="J65" s="31">
        <v>380</v>
      </c>
      <c r="K65" s="15">
        <f t="shared" si="5"/>
        <v>30000</v>
      </c>
      <c r="L65" s="31">
        <f t="shared" si="6"/>
        <v>15</v>
      </c>
      <c r="M65" s="31" t="s">
        <v>25</v>
      </c>
      <c r="N65" s="22" t="s">
        <v>22</v>
      </c>
      <c r="O65" s="36">
        <v>0.6</v>
      </c>
      <c r="P65" s="17" t="s">
        <v>143</v>
      </c>
    </row>
    <row r="66" s="2" customFormat="1" ht="14.25" spans="1:16">
      <c r="A66" s="14">
        <v>62</v>
      </c>
      <c r="B66" s="15" t="s">
        <v>171</v>
      </c>
      <c r="C66" s="16" t="s">
        <v>235</v>
      </c>
      <c r="D66" s="15">
        <v>27.13</v>
      </c>
      <c r="E66" s="15" t="s">
        <v>21</v>
      </c>
      <c r="F66" s="15" t="s">
        <v>22</v>
      </c>
      <c r="G66" s="15" t="s">
        <v>23</v>
      </c>
      <c r="H66" s="15" t="s">
        <v>171</v>
      </c>
      <c r="I66" s="15" t="s">
        <v>24</v>
      </c>
      <c r="J66" s="31">
        <v>380</v>
      </c>
      <c r="K66" s="15">
        <f t="shared" si="5"/>
        <v>27130</v>
      </c>
      <c r="L66" s="31">
        <f t="shared" si="6"/>
        <v>13.565</v>
      </c>
      <c r="M66" s="31" t="s">
        <v>25</v>
      </c>
      <c r="N66" s="22" t="s">
        <v>22</v>
      </c>
      <c r="O66" s="36">
        <v>0.6</v>
      </c>
      <c r="P66" s="17" t="s">
        <v>143</v>
      </c>
    </row>
    <row r="67" s="2" customFormat="1" ht="14.25" spans="1:16">
      <c r="A67" s="14">
        <v>63</v>
      </c>
      <c r="B67" s="42" t="s">
        <v>173</v>
      </c>
      <c r="C67" s="43" t="s">
        <v>236</v>
      </c>
      <c r="D67" s="14">
        <v>57</v>
      </c>
      <c r="E67" s="15" t="s">
        <v>21</v>
      </c>
      <c r="F67" s="15" t="s">
        <v>22</v>
      </c>
      <c r="G67" s="15" t="s">
        <v>23</v>
      </c>
      <c r="H67" s="14" t="s">
        <v>173</v>
      </c>
      <c r="I67" s="15" t="s">
        <v>24</v>
      </c>
      <c r="J67" s="15">
        <v>380</v>
      </c>
      <c r="K67" s="15">
        <v>57000</v>
      </c>
      <c r="L67" s="14">
        <v>20</v>
      </c>
      <c r="M67" s="31" t="s">
        <v>25</v>
      </c>
      <c r="N67" s="22" t="s">
        <v>22</v>
      </c>
      <c r="O67" s="36">
        <v>0.6</v>
      </c>
      <c r="P67" s="14" t="s">
        <v>175</v>
      </c>
    </row>
    <row r="68" s="2" customFormat="1" ht="14.25" spans="1:16">
      <c r="A68" s="14">
        <v>64</v>
      </c>
      <c r="B68" s="42" t="s">
        <v>176</v>
      </c>
      <c r="C68" s="43" t="s">
        <v>237</v>
      </c>
      <c r="D68" s="14">
        <v>30</v>
      </c>
      <c r="E68" s="15" t="s">
        <v>21</v>
      </c>
      <c r="F68" s="15" t="s">
        <v>22</v>
      </c>
      <c r="G68" s="15" t="s">
        <v>23</v>
      </c>
      <c r="H68" s="14" t="s">
        <v>176</v>
      </c>
      <c r="I68" s="15" t="s">
        <v>24</v>
      </c>
      <c r="J68" s="15">
        <v>380</v>
      </c>
      <c r="K68" s="15">
        <v>30000</v>
      </c>
      <c r="L68" s="14">
        <v>10</v>
      </c>
      <c r="M68" s="31" t="s">
        <v>25</v>
      </c>
      <c r="N68" s="22" t="s">
        <v>22</v>
      </c>
      <c r="O68" s="36">
        <v>0.6</v>
      </c>
      <c r="P68" s="14" t="s">
        <v>175</v>
      </c>
    </row>
    <row r="69" s="2" customFormat="1" ht="14.25" spans="1:16">
      <c r="A69" s="14">
        <v>65</v>
      </c>
      <c r="B69" s="42" t="s">
        <v>178</v>
      </c>
      <c r="C69" s="43" t="s">
        <v>238</v>
      </c>
      <c r="D69" s="14">
        <v>20.44</v>
      </c>
      <c r="E69" s="15" t="s">
        <v>21</v>
      </c>
      <c r="F69" s="15" t="s">
        <v>22</v>
      </c>
      <c r="G69" s="15" t="s">
        <v>23</v>
      </c>
      <c r="H69" s="14" t="s">
        <v>178</v>
      </c>
      <c r="I69" s="15" t="s">
        <v>24</v>
      </c>
      <c r="J69" s="15">
        <v>380</v>
      </c>
      <c r="K69" s="15">
        <v>20440</v>
      </c>
      <c r="L69" s="14">
        <v>16</v>
      </c>
      <c r="M69" s="31" t="s">
        <v>25</v>
      </c>
      <c r="N69" s="22" t="s">
        <v>22</v>
      </c>
      <c r="O69" s="36">
        <v>0.6</v>
      </c>
      <c r="P69" s="14" t="s">
        <v>175</v>
      </c>
    </row>
    <row r="70" s="2" customFormat="1" ht="14.25" spans="1:16">
      <c r="A70" s="14">
        <v>66</v>
      </c>
      <c r="B70" s="42" t="s">
        <v>180</v>
      </c>
      <c r="C70" s="43" t="s">
        <v>239</v>
      </c>
      <c r="D70" s="14">
        <v>23.68</v>
      </c>
      <c r="E70" s="15" t="s">
        <v>21</v>
      </c>
      <c r="F70" s="15" t="s">
        <v>22</v>
      </c>
      <c r="G70" s="15" t="s">
        <v>23</v>
      </c>
      <c r="H70" s="14" t="s">
        <v>180</v>
      </c>
      <c r="I70" s="15" t="s">
        <v>24</v>
      </c>
      <c r="J70" s="15">
        <v>380</v>
      </c>
      <c r="K70" s="15">
        <v>23680</v>
      </c>
      <c r="L70" s="14">
        <v>13</v>
      </c>
      <c r="M70" s="31" t="s">
        <v>25</v>
      </c>
      <c r="N70" s="22" t="s">
        <v>22</v>
      </c>
      <c r="O70" s="36">
        <v>0.6</v>
      </c>
      <c r="P70" s="14" t="s">
        <v>175</v>
      </c>
    </row>
    <row r="71" s="2" customFormat="1" ht="14.25" spans="1:16">
      <c r="A71" s="14">
        <v>67</v>
      </c>
      <c r="B71" s="42" t="s">
        <v>182</v>
      </c>
      <c r="C71" s="43" t="s">
        <v>240</v>
      </c>
      <c r="D71" s="14">
        <v>18.86</v>
      </c>
      <c r="E71" s="15" t="s">
        <v>21</v>
      </c>
      <c r="F71" s="15" t="s">
        <v>22</v>
      </c>
      <c r="G71" s="15" t="s">
        <v>23</v>
      </c>
      <c r="H71" s="14" t="s">
        <v>182</v>
      </c>
      <c r="I71" s="15" t="s">
        <v>24</v>
      </c>
      <c r="J71" s="15">
        <v>380</v>
      </c>
      <c r="K71" s="15">
        <v>18860</v>
      </c>
      <c r="L71" s="14">
        <v>13</v>
      </c>
      <c r="M71" s="31" t="s">
        <v>25</v>
      </c>
      <c r="N71" s="22" t="s">
        <v>22</v>
      </c>
      <c r="O71" s="36">
        <v>0.6</v>
      </c>
      <c r="P71" s="14" t="s">
        <v>175</v>
      </c>
    </row>
    <row r="72" s="2" customFormat="1" ht="14.25" spans="1:16">
      <c r="A72" s="14">
        <v>68</v>
      </c>
      <c r="B72" s="44" t="s">
        <v>241</v>
      </c>
      <c r="C72" s="45" t="s">
        <v>242</v>
      </c>
      <c r="D72" s="44">
        <v>9.86</v>
      </c>
      <c r="E72" s="46" t="s">
        <v>21</v>
      </c>
      <c r="F72" s="44" t="s">
        <v>22</v>
      </c>
      <c r="G72" s="44" t="s">
        <v>23</v>
      </c>
      <c r="H72" s="47" t="str">
        <f t="shared" ref="H72:H77" si="7">B72</f>
        <v>欧惠英</v>
      </c>
      <c r="I72" s="47" t="s">
        <v>24</v>
      </c>
      <c r="J72" s="51" t="s">
        <v>243</v>
      </c>
      <c r="K72" s="15">
        <f t="shared" ref="K72:K77" si="8">D72*1000</f>
        <v>9860</v>
      </c>
      <c r="L72" s="52">
        <f t="shared" ref="L72:L77" si="9">D72*1.2</f>
        <v>11.832</v>
      </c>
      <c r="M72" s="47" t="s">
        <v>25</v>
      </c>
      <c r="N72" s="22" t="s">
        <v>22</v>
      </c>
      <c r="O72" s="53">
        <v>0.6</v>
      </c>
      <c r="P72" s="14" t="s">
        <v>244</v>
      </c>
    </row>
    <row r="73" s="2" customFormat="1" ht="14.25" spans="1:16">
      <c r="A73" s="14">
        <v>69</v>
      </c>
      <c r="B73" s="17" t="s">
        <v>245</v>
      </c>
      <c r="C73" s="48" t="s">
        <v>246</v>
      </c>
      <c r="D73" s="49">
        <v>21.44</v>
      </c>
      <c r="E73" s="46" t="s">
        <v>21</v>
      </c>
      <c r="F73" s="44" t="s">
        <v>22</v>
      </c>
      <c r="G73" s="44" t="s">
        <v>23</v>
      </c>
      <c r="H73" s="47" t="str">
        <f t="shared" si="7"/>
        <v>麦明禧</v>
      </c>
      <c r="I73" s="47" t="s">
        <v>24</v>
      </c>
      <c r="J73" s="51" t="s">
        <v>243</v>
      </c>
      <c r="K73" s="15">
        <f t="shared" si="8"/>
        <v>21440</v>
      </c>
      <c r="L73" s="52">
        <f t="shared" si="9"/>
        <v>25.728</v>
      </c>
      <c r="M73" s="47" t="s">
        <v>25</v>
      </c>
      <c r="N73" s="22" t="s">
        <v>22</v>
      </c>
      <c r="O73" s="53">
        <v>0.6</v>
      </c>
      <c r="P73" s="14" t="s">
        <v>244</v>
      </c>
    </row>
    <row r="74" s="2" customFormat="1" ht="14.25" spans="1:16">
      <c r="A74" s="14">
        <v>70</v>
      </c>
      <c r="B74" s="14" t="s">
        <v>247</v>
      </c>
      <c r="C74" s="50" t="s">
        <v>248</v>
      </c>
      <c r="D74" s="14">
        <v>11.38</v>
      </c>
      <c r="E74" s="46" t="s">
        <v>21</v>
      </c>
      <c r="F74" s="44" t="s">
        <v>22</v>
      </c>
      <c r="G74" s="44" t="s">
        <v>23</v>
      </c>
      <c r="H74" s="47" t="str">
        <f t="shared" si="7"/>
        <v>梁汉樟</v>
      </c>
      <c r="I74" s="47" t="s">
        <v>24</v>
      </c>
      <c r="J74" s="51" t="s">
        <v>243</v>
      </c>
      <c r="K74" s="47">
        <f t="shared" si="8"/>
        <v>11380</v>
      </c>
      <c r="L74" s="52">
        <f t="shared" si="9"/>
        <v>13.656</v>
      </c>
      <c r="M74" s="47" t="s">
        <v>25</v>
      </c>
      <c r="N74" s="22" t="s">
        <v>22</v>
      </c>
      <c r="O74" s="53">
        <v>0.6</v>
      </c>
      <c r="P74" s="14" t="s">
        <v>244</v>
      </c>
    </row>
    <row r="75" s="2" customFormat="1" ht="14.25" spans="1:16">
      <c r="A75" s="14">
        <v>71</v>
      </c>
      <c r="B75" s="14" t="s">
        <v>249</v>
      </c>
      <c r="C75" s="19" t="s">
        <v>250</v>
      </c>
      <c r="D75" s="14">
        <v>21.6</v>
      </c>
      <c r="E75" s="46" t="s">
        <v>21</v>
      </c>
      <c r="F75" s="44" t="s">
        <v>22</v>
      </c>
      <c r="G75" s="44" t="s">
        <v>23</v>
      </c>
      <c r="H75" s="47" t="str">
        <f t="shared" si="7"/>
        <v>关润添</v>
      </c>
      <c r="I75" s="47" t="s">
        <v>24</v>
      </c>
      <c r="J75" s="51" t="s">
        <v>243</v>
      </c>
      <c r="K75" s="47">
        <f t="shared" si="8"/>
        <v>21600</v>
      </c>
      <c r="L75" s="52">
        <f t="shared" si="9"/>
        <v>25.92</v>
      </c>
      <c r="M75" s="47" t="s">
        <v>25</v>
      </c>
      <c r="N75" s="22" t="s">
        <v>22</v>
      </c>
      <c r="O75" s="53">
        <v>0.6</v>
      </c>
      <c r="P75" s="14" t="s">
        <v>244</v>
      </c>
    </row>
    <row r="76" s="2" customFormat="1" ht="14.25" spans="1:16">
      <c r="A76" s="14">
        <v>72</v>
      </c>
      <c r="B76" s="17" t="s">
        <v>251</v>
      </c>
      <c r="C76" s="18" t="s">
        <v>252</v>
      </c>
      <c r="D76" s="44">
        <v>20.7</v>
      </c>
      <c r="E76" s="46" t="s">
        <v>21</v>
      </c>
      <c r="F76" s="44" t="s">
        <v>22</v>
      </c>
      <c r="G76" s="44" t="s">
        <v>23</v>
      </c>
      <c r="H76" s="47" t="str">
        <f t="shared" si="7"/>
        <v>李亚龙</v>
      </c>
      <c r="I76" s="47" t="s">
        <v>24</v>
      </c>
      <c r="J76" s="51" t="s">
        <v>243</v>
      </c>
      <c r="K76" s="47">
        <f t="shared" si="8"/>
        <v>20700</v>
      </c>
      <c r="L76" s="52">
        <f t="shared" si="9"/>
        <v>24.84</v>
      </c>
      <c r="M76" s="47" t="s">
        <v>25</v>
      </c>
      <c r="N76" s="22" t="s">
        <v>22</v>
      </c>
      <c r="O76" s="53">
        <v>0.6</v>
      </c>
      <c r="P76" s="14" t="s">
        <v>244</v>
      </c>
    </row>
    <row r="77" s="2" customFormat="1" ht="14.25" spans="1:16">
      <c r="A77" s="14">
        <v>73</v>
      </c>
      <c r="B77" s="44" t="s">
        <v>253</v>
      </c>
      <c r="C77" s="48" t="s">
        <v>254</v>
      </c>
      <c r="D77" s="44">
        <v>10.72</v>
      </c>
      <c r="E77" s="46" t="s">
        <v>21</v>
      </c>
      <c r="F77" s="44" t="s">
        <v>22</v>
      </c>
      <c r="G77" s="44" t="s">
        <v>23</v>
      </c>
      <c r="H77" s="47" t="str">
        <f t="shared" si="7"/>
        <v>李惠珍</v>
      </c>
      <c r="I77" s="47" t="s">
        <v>24</v>
      </c>
      <c r="J77" s="51" t="s">
        <v>243</v>
      </c>
      <c r="K77" s="47">
        <f t="shared" si="8"/>
        <v>10720</v>
      </c>
      <c r="L77" s="52">
        <f t="shared" si="9"/>
        <v>12.864</v>
      </c>
      <c r="M77" s="47" t="s">
        <v>25</v>
      </c>
      <c r="N77" s="22" t="s">
        <v>22</v>
      </c>
      <c r="O77" s="53">
        <v>0.6</v>
      </c>
      <c r="P77" s="14" t="s">
        <v>244</v>
      </c>
    </row>
    <row r="78" s="2" customFormat="1" ht="14.25" spans="3:16">
      <c r="C78" s="8"/>
      <c r="K78" s="54"/>
      <c r="L78" s="55"/>
      <c r="P78" s="56"/>
    </row>
  </sheetData>
  <autoFilter ref="A4:P77">
    <extLst/>
  </autoFilter>
  <mergeCells count="2">
    <mergeCell ref="A1:B1"/>
    <mergeCell ref="A2:P2"/>
  </mergeCells>
  <conditionalFormatting sqref="B5">
    <cfRule type="duplicateValues" dxfId="0" priority="79"/>
  </conditionalFormatting>
  <conditionalFormatting sqref="H5">
    <cfRule type="duplicateValues" dxfId="0" priority="78"/>
  </conditionalFormatting>
  <conditionalFormatting sqref="B6">
    <cfRule type="duplicateValues" dxfId="0" priority="80"/>
  </conditionalFormatting>
  <conditionalFormatting sqref="H6">
    <cfRule type="duplicateValues" dxfId="0" priority="76"/>
  </conditionalFormatting>
  <conditionalFormatting sqref="H7">
    <cfRule type="duplicateValues" dxfId="0" priority="77"/>
  </conditionalFormatting>
  <conditionalFormatting sqref="B8">
    <cfRule type="duplicateValues" dxfId="0" priority="82"/>
  </conditionalFormatting>
  <conditionalFormatting sqref="H8">
    <cfRule type="duplicateValues" dxfId="0" priority="75"/>
  </conditionalFormatting>
  <conditionalFormatting sqref="H9">
    <cfRule type="duplicateValues" dxfId="0" priority="74"/>
  </conditionalFormatting>
  <conditionalFormatting sqref="B10">
    <cfRule type="duplicateValues" dxfId="0" priority="73"/>
  </conditionalFormatting>
  <conditionalFormatting sqref="H10">
    <cfRule type="duplicateValues" dxfId="0" priority="71"/>
  </conditionalFormatting>
  <conditionalFormatting sqref="H11">
    <cfRule type="duplicateValues" dxfId="0" priority="70"/>
  </conditionalFormatting>
  <conditionalFormatting sqref="H12">
    <cfRule type="duplicateValues" dxfId="0" priority="69"/>
  </conditionalFormatting>
  <conditionalFormatting sqref="B13">
    <cfRule type="duplicateValues" dxfId="0" priority="62"/>
  </conditionalFormatting>
  <conditionalFormatting sqref="H13">
    <cfRule type="duplicateValues" dxfId="0" priority="60"/>
  </conditionalFormatting>
  <conditionalFormatting sqref="B14">
    <cfRule type="duplicateValues" dxfId="0" priority="61"/>
  </conditionalFormatting>
  <conditionalFormatting sqref="H14">
    <cfRule type="duplicateValues" dxfId="0" priority="59"/>
  </conditionalFormatting>
  <conditionalFormatting sqref="B15">
    <cfRule type="duplicateValues" dxfId="0" priority="58"/>
  </conditionalFormatting>
  <conditionalFormatting sqref="H15">
    <cfRule type="duplicateValues" dxfId="0" priority="57"/>
  </conditionalFormatting>
  <conditionalFormatting sqref="B16">
    <cfRule type="duplicateValues" dxfId="0" priority="54"/>
  </conditionalFormatting>
  <conditionalFormatting sqref="H16">
    <cfRule type="duplicateValues" dxfId="0" priority="53"/>
  </conditionalFormatting>
  <conditionalFormatting sqref="B17">
    <cfRule type="duplicateValues" dxfId="0" priority="55"/>
  </conditionalFormatting>
  <conditionalFormatting sqref="H17">
    <cfRule type="duplicateValues" dxfId="0" priority="51"/>
  </conditionalFormatting>
  <conditionalFormatting sqref="B18">
    <cfRule type="duplicateValues" dxfId="0" priority="56"/>
  </conditionalFormatting>
  <conditionalFormatting sqref="H18">
    <cfRule type="duplicateValues" dxfId="0" priority="52"/>
  </conditionalFormatting>
  <conditionalFormatting sqref="B19">
    <cfRule type="duplicateValues" dxfId="0" priority="50"/>
  </conditionalFormatting>
  <conditionalFormatting sqref="H19">
    <cfRule type="duplicateValues" dxfId="0" priority="48"/>
  </conditionalFormatting>
  <conditionalFormatting sqref="B20">
    <cfRule type="duplicateValues" dxfId="0" priority="49"/>
  </conditionalFormatting>
  <conditionalFormatting sqref="H20">
    <cfRule type="duplicateValues" dxfId="0" priority="47"/>
  </conditionalFormatting>
  <conditionalFormatting sqref="B21">
    <cfRule type="duplicateValues" dxfId="0" priority="46"/>
  </conditionalFormatting>
  <conditionalFormatting sqref="H21">
    <cfRule type="duplicateValues" dxfId="0" priority="44"/>
  </conditionalFormatting>
  <conditionalFormatting sqref="B22">
    <cfRule type="duplicateValues" dxfId="0" priority="45"/>
  </conditionalFormatting>
  <conditionalFormatting sqref="H22">
    <cfRule type="duplicateValues" dxfId="0" priority="43"/>
  </conditionalFormatting>
  <conditionalFormatting sqref="B23">
    <cfRule type="duplicateValues" dxfId="0" priority="42"/>
  </conditionalFormatting>
  <conditionalFormatting sqref="H23">
    <cfRule type="duplicateValues" dxfId="0" priority="41"/>
  </conditionalFormatting>
  <conditionalFormatting sqref="B24">
    <cfRule type="duplicateValues" dxfId="0" priority="40"/>
  </conditionalFormatting>
  <conditionalFormatting sqref="H24">
    <cfRule type="duplicateValues" dxfId="0" priority="38"/>
  </conditionalFormatting>
  <conditionalFormatting sqref="B25">
    <cfRule type="duplicateValues" dxfId="0" priority="39"/>
  </conditionalFormatting>
  <conditionalFormatting sqref="H25">
    <cfRule type="duplicateValues" dxfId="0" priority="37"/>
  </conditionalFormatting>
  <conditionalFormatting sqref="B26">
    <cfRule type="duplicateValues" dxfId="0" priority="36"/>
  </conditionalFormatting>
  <conditionalFormatting sqref="H26">
    <cfRule type="duplicateValues" dxfId="0" priority="34"/>
  </conditionalFormatting>
  <conditionalFormatting sqref="B27">
    <cfRule type="duplicateValues" dxfId="0" priority="35"/>
  </conditionalFormatting>
  <conditionalFormatting sqref="H27">
    <cfRule type="duplicateValues" dxfId="0" priority="33"/>
  </conditionalFormatting>
  <conditionalFormatting sqref="B28">
    <cfRule type="duplicateValues" dxfId="0" priority="100"/>
  </conditionalFormatting>
  <conditionalFormatting sqref="H28">
    <cfRule type="duplicateValues" dxfId="0" priority="99"/>
  </conditionalFormatting>
  <conditionalFormatting sqref="B29">
    <cfRule type="duplicateValues" dxfId="0" priority="98"/>
  </conditionalFormatting>
  <conditionalFormatting sqref="H29">
    <cfRule type="duplicateValues" dxfId="0" priority="95"/>
  </conditionalFormatting>
  <conditionalFormatting sqref="B30">
    <cfRule type="duplicateValues" dxfId="0" priority="97"/>
  </conditionalFormatting>
  <conditionalFormatting sqref="H30">
    <cfRule type="duplicateValues" dxfId="0" priority="94"/>
  </conditionalFormatting>
  <conditionalFormatting sqref="B31">
    <cfRule type="duplicateValues" dxfId="0" priority="96"/>
  </conditionalFormatting>
  <conditionalFormatting sqref="H31">
    <cfRule type="duplicateValues" dxfId="0" priority="93"/>
  </conditionalFormatting>
  <conditionalFormatting sqref="B32">
    <cfRule type="duplicateValues" dxfId="0" priority="32"/>
  </conditionalFormatting>
  <conditionalFormatting sqref="H32">
    <cfRule type="duplicateValues" dxfId="0" priority="31"/>
  </conditionalFormatting>
  <conditionalFormatting sqref="B33">
    <cfRule type="duplicateValues" dxfId="0" priority="30"/>
  </conditionalFormatting>
  <conditionalFormatting sqref="H33">
    <cfRule type="duplicateValues" dxfId="0" priority="29"/>
  </conditionalFormatting>
  <conditionalFormatting sqref="B40">
    <cfRule type="duplicateValues" dxfId="0" priority="121"/>
  </conditionalFormatting>
  <conditionalFormatting sqref="H40">
    <cfRule type="duplicateValues" dxfId="0" priority="118"/>
  </conditionalFormatting>
  <conditionalFormatting sqref="B41">
    <cfRule type="duplicateValues" dxfId="0" priority="122"/>
  </conditionalFormatting>
  <conditionalFormatting sqref="H41">
    <cfRule type="duplicateValues" dxfId="0" priority="119"/>
  </conditionalFormatting>
  <conditionalFormatting sqref="B42">
    <cfRule type="duplicateValues" dxfId="0" priority="120"/>
  </conditionalFormatting>
  <conditionalFormatting sqref="H42">
    <cfRule type="duplicateValues" dxfId="0" priority="117"/>
  </conditionalFormatting>
  <conditionalFormatting sqref="B43">
    <cfRule type="duplicateValues" dxfId="0" priority="115"/>
  </conditionalFormatting>
  <conditionalFormatting sqref="H43">
    <cfRule type="duplicateValues" dxfId="0" priority="107"/>
  </conditionalFormatting>
  <conditionalFormatting sqref="B44">
    <cfRule type="duplicateValues" dxfId="0" priority="116"/>
  </conditionalFormatting>
  <conditionalFormatting sqref="H44">
    <cfRule type="duplicateValues" dxfId="0" priority="108"/>
  </conditionalFormatting>
  <conditionalFormatting sqref="B45">
    <cfRule type="duplicateValues" dxfId="0" priority="114"/>
  </conditionalFormatting>
  <conditionalFormatting sqref="H45">
    <cfRule type="duplicateValues" dxfId="0" priority="106"/>
  </conditionalFormatting>
  <conditionalFormatting sqref="B46">
    <cfRule type="duplicateValues" dxfId="0" priority="113"/>
  </conditionalFormatting>
  <conditionalFormatting sqref="H46">
    <cfRule type="duplicateValues" dxfId="0" priority="105"/>
  </conditionalFormatting>
  <conditionalFormatting sqref="B47">
    <cfRule type="duplicateValues" dxfId="0" priority="112"/>
  </conditionalFormatting>
  <conditionalFormatting sqref="H47">
    <cfRule type="duplicateValues" dxfId="0" priority="104"/>
  </conditionalFormatting>
  <conditionalFormatting sqref="B48">
    <cfRule type="duplicateValues" dxfId="0" priority="111"/>
  </conditionalFormatting>
  <conditionalFormatting sqref="H48">
    <cfRule type="duplicateValues" dxfId="0" priority="103"/>
  </conditionalFormatting>
  <conditionalFormatting sqref="B49">
    <cfRule type="duplicateValues" dxfId="0" priority="109"/>
  </conditionalFormatting>
  <conditionalFormatting sqref="H49">
    <cfRule type="duplicateValues" dxfId="0" priority="101"/>
  </conditionalFormatting>
  <conditionalFormatting sqref="B50">
    <cfRule type="duplicateValues" dxfId="0" priority="68"/>
  </conditionalFormatting>
  <conditionalFormatting sqref="H50">
    <cfRule type="duplicateValues" dxfId="0" priority="67"/>
  </conditionalFormatting>
  <conditionalFormatting sqref="B51">
    <cfRule type="duplicateValues" dxfId="0" priority="66"/>
  </conditionalFormatting>
  <conditionalFormatting sqref="H51">
    <cfRule type="duplicateValues" dxfId="0" priority="64"/>
  </conditionalFormatting>
  <conditionalFormatting sqref="B52">
    <cfRule type="duplicateValues" dxfId="0" priority="65"/>
  </conditionalFormatting>
  <conditionalFormatting sqref="H52">
    <cfRule type="duplicateValues" dxfId="0" priority="63"/>
  </conditionalFormatting>
  <conditionalFormatting sqref="B53">
    <cfRule type="duplicateValues" dxfId="0" priority="22"/>
  </conditionalFormatting>
  <conditionalFormatting sqref="H53">
    <cfRule type="duplicateValues" dxfId="0" priority="8"/>
  </conditionalFormatting>
  <conditionalFormatting sqref="B54">
    <cfRule type="duplicateValues" dxfId="0" priority="21"/>
  </conditionalFormatting>
  <conditionalFormatting sqref="H54">
    <cfRule type="duplicateValues" dxfId="0" priority="7"/>
  </conditionalFormatting>
  <conditionalFormatting sqref="B55">
    <cfRule type="duplicateValues" dxfId="0" priority="28"/>
  </conditionalFormatting>
  <conditionalFormatting sqref="H55">
    <cfRule type="duplicateValues" dxfId="0" priority="14"/>
  </conditionalFormatting>
  <conditionalFormatting sqref="B56">
    <cfRule type="duplicateValues" dxfId="0" priority="27"/>
  </conditionalFormatting>
  <conditionalFormatting sqref="H56">
    <cfRule type="duplicateValues" dxfId="0" priority="13"/>
  </conditionalFormatting>
  <conditionalFormatting sqref="B57">
    <cfRule type="duplicateValues" dxfId="0" priority="26"/>
  </conditionalFormatting>
  <conditionalFormatting sqref="H57">
    <cfRule type="duplicateValues" dxfId="0" priority="12"/>
  </conditionalFormatting>
  <conditionalFormatting sqref="B58">
    <cfRule type="duplicateValues" dxfId="0" priority="25"/>
  </conditionalFormatting>
  <conditionalFormatting sqref="H58">
    <cfRule type="duplicateValues" dxfId="0" priority="11"/>
  </conditionalFormatting>
  <conditionalFormatting sqref="B59">
    <cfRule type="duplicateValues" dxfId="0" priority="24"/>
  </conditionalFormatting>
  <conditionalFormatting sqref="H59">
    <cfRule type="duplicateValues" dxfId="0" priority="10"/>
  </conditionalFormatting>
  <conditionalFormatting sqref="B60">
    <cfRule type="duplicateValues" dxfId="0" priority="23"/>
  </conditionalFormatting>
  <conditionalFormatting sqref="H60">
    <cfRule type="duplicateValues" dxfId="0" priority="9"/>
  </conditionalFormatting>
  <conditionalFormatting sqref="B61">
    <cfRule type="duplicateValues" dxfId="0" priority="20"/>
  </conditionalFormatting>
  <conditionalFormatting sqref="H61">
    <cfRule type="duplicateValues" dxfId="0" priority="6"/>
  </conditionalFormatting>
  <conditionalFormatting sqref="B62">
    <cfRule type="duplicateValues" dxfId="0" priority="19"/>
  </conditionalFormatting>
  <conditionalFormatting sqref="H62">
    <cfRule type="duplicateValues" dxfId="0" priority="5"/>
  </conditionalFormatting>
  <conditionalFormatting sqref="B63">
    <cfRule type="duplicateValues" dxfId="0" priority="18"/>
  </conditionalFormatting>
  <conditionalFormatting sqref="H63">
    <cfRule type="duplicateValues" dxfId="0" priority="4"/>
  </conditionalFormatting>
  <conditionalFormatting sqref="B64">
    <cfRule type="duplicateValues" dxfId="0" priority="17"/>
  </conditionalFormatting>
  <conditionalFormatting sqref="H64">
    <cfRule type="duplicateValues" dxfId="0" priority="3"/>
  </conditionalFormatting>
  <conditionalFormatting sqref="B65">
    <cfRule type="duplicateValues" dxfId="0" priority="16"/>
  </conditionalFormatting>
  <conditionalFormatting sqref="H65">
    <cfRule type="duplicateValues" dxfId="0" priority="2"/>
  </conditionalFormatting>
  <conditionalFormatting sqref="B66">
    <cfRule type="duplicateValues" dxfId="0" priority="15"/>
  </conditionalFormatting>
  <conditionalFormatting sqref="H66">
    <cfRule type="duplicateValues" dxfId="0" priority="1"/>
  </conditionalFormatting>
  <conditionalFormatting sqref="B67">
    <cfRule type="duplicateValues" dxfId="0" priority="92"/>
  </conditionalFormatting>
  <conditionalFormatting sqref="H67">
    <cfRule type="duplicateValues" dxfId="0" priority="87"/>
  </conditionalFormatting>
  <conditionalFormatting sqref="B68">
    <cfRule type="duplicateValues" dxfId="0" priority="91"/>
  </conditionalFormatting>
  <conditionalFormatting sqref="H68">
    <cfRule type="duplicateValues" dxfId="0" priority="86"/>
  </conditionalFormatting>
  <conditionalFormatting sqref="B69">
    <cfRule type="duplicateValues" dxfId="0" priority="90"/>
  </conditionalFormatting>
  <conditionalFormatting sqref="H69">
    <cfRule type="duplicateValues" dxfId="0" priority="85"/>
  </conditionalFormatting>
  <conditionalFormatting sqref="B70">
    <cfRule type="duplicateValues" dxfId="0" priority="89"/>
  </conditionalFormatting>
  <conditionalFormatting sqref="H70">
    <cfRule type="duplicateValues" dxfId="0" priority="84"/>
  </conditionalFormatting>
  <conditionalFormatting sqref="B71">
    <cfRule type="duplicateValues" dxfId="0" priority="88"/>
  </conditionalFormatting>
  <conditionalFormatting sqref="H71">
    <cfRule type="duplicateValues" dxfId="0" priority="83"/>
  </conditionalFormatting>
  <conditionalFormatting sqref="B11:B12">
    <cfRule type="duplicateValues" dxfId="0" priority="72"/>
  </conditionalFormatting>
  <conditionalFormatting sqref="B7 B9">
    <cfRule type="duplicateValues" dxfId="0" priority="81"/>
  </conditionalFormatting>
  <dataValidations count="1">
    <dataValidation type="list" allowBlank="1" showInputMessage="1" showErrorMessage="1" sqref="J18 J19 J20 J21 J22 J23 J24 J25 J26 J27 J32 J33 J35 J36 J37 J38 J39 J40 J41 J42 J53 J54 J55 J56 J57 J58 J59 J60 J61 J62 J63 J64 J65 J66">
      <formula1>"380,220"</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10月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NTKO</cp:lastModifiedBy>
  <dcterms:created xsi:type="dcterms:W3CDTF">2006-09-13T11:21:00Z</dcterms:created>
  <dcterms:modified xsi:type="dcterms:W3CDTF">2021-10-29T08:36:41Z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