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10425" activeTab="1"/>
  </bookViews>
  <sheets>
    <sheet name="Sheet1" sheetId="1" r:id="rId1"/>
    <sheet name="上报" sheetId="2" r:id="rId2"/>
  </sheets>
  <definedNames>
    <definedName name="_xlnm._FilterDatabase" localSheetId="0" hidden="1">Sheet1!$A$4:$IV$83</definedName>
    <definedName name="_xlnm._FilterDatabase" localSheetId="1" hidden="1">上报!$A$3:$P$81</definedName>
  </definedNames>
  <calcPr calcId="144525"/>
</workbook>
</file>

<file path=xl/comments1.xml><?xml version="1.0" encoding="utf-8"?>
<comments xmlns="http://schemas.openxmlformats.org/spreadsheetml/2006/main">
  <authors>
    <author>NTKO</author>
  </authors>
  <commentList>
    <comment ref="A5" authorId="0">
      <text>
        <r>
          <rPr>
            <b/>
            <sz val="9"/>
            <rFont val="宋体"/>
            <charset val="134"/>
          </rPr>
          <t>NTKO:</t>
        </r>
        <r>
          <rPr>
            <sz val="9"/>
            <rFont val="宋体"/>
            <charset val="134"/>
          </rPr>
          <t xml:space="preserve">
</t>
        </r>
      </text>
    </comment>
  </commentList>
</comments>
</file>

<file path=xl/sharedStrings.xml><?xml version="1.0" encoding="utf-8"?>
<sst xmlns="http://schemas.openxmlformats.org/spreadsheetml/2006/main" count="1563" uniqueCount="284">
  <si>
    <t>附表2</t>
  </si>
  <si>
    <r>
      <rPr>
        <b/>
        <u/>
        <sz val="14"/>
        <color rgb="FF000000"/>
        <rFont val="宋体"/>
        <charset val="134"/>
      </rPr>
      <t>2021</t>
    </r>
    <r>
      <rPr>
        <b/>
        <sz val="14"/>
        <color indexed="8"/>
        <rFont val="宋体"/>
        <charset val="134"/>
      </rPr>
      <t>年度</t>
    </r>
    <r>
      <rPr>
        <b/>
        <u/>
        <sz val="14"/>
        <color rgb="FF000000"/>
        <rFont val="宋体"/>
        <charset val="134"/>
      </rPr>
      <t>中山</t>
    </r>
    <r>
      <rPr>
        <b/>
        <sz val="14"/>
        <color indexed="8"/>
        <rFont val="宋体"/>
        <charset val="134"/>
      </rPr>
      <t>市分布式光伏发电项目汇总表</t>
    </r>
  </si>
  <si>
    <t>联系人/联系方式：</t>
  </si>
  <si>
    <t>编号</t>
  </si>
  <si>
    <t>项目名称</t>
  </si>
  <si>
    <t>项目建设地点</t>
  </si>
  <si>
    <t>项目容量（KW）</t>
  </si>
  <si>
    <t>项目公司(或自然人）</t>
  </si>
  <si>
    <t>建成并网发电日期</t>
  </si>
  <si>
    <t>建设方式</t>
  </si>
  <si>
    <t>光伏电力用户</t>
  </si>
  <si>
    <t>光伏电力消纳方式</t>
  </si>
  <si>
    <t>并网电压等级(V)</t>
  </si>
  <si>
    <t>年平均发电量（千瓦时）</t>
  </si>
  <si>
    <t>项目投资（万元）</t>
  </si>
  <si>
    <t>光伏电力用户侧电价</t>
  </si>
  <si>
    <t>预计年补助资金（元）</t>
  </si>
  <si>
    <t>自发自用比例</t>
  </si>
  <si>
    <t>备注</t>
  </si>
  <si>
    <t>曾敬凡</t>
  </si>
  <si>
    <t>南头镇北帝村北帝西路35号</t>
  </si>
  <si>
    <t>自然人</t>
  </si>
  <si>
    <t>待定</t>
  </si>
  <si>
    <t>屋顶</t>
  </si>
  <si>
    <t>自发自用余量上网</t>
  </si>
  <si>
    <t>居民电价</t>
  </si>
  <si>
    <t>南头</t>
  </si>
  <si>
    <t>何浩俊</t>
  </si>
  <si>
    <t>中山市南头镇豪德巷8号</t>
  </si>
  <si>
    <t>诸惠霞</t>
  </si>
  <si>
    <t>中山市南头镇南桂园商住小区三期63幢</t>
  </si>
  <si>
    <t>周汉标</t>
  </si>
  <si>
    <t>中山市南头镇人民路西四街2号之一</t>
  </si>
  <si>
    <t>刘文</t>
  </si>
  <si>
    <t>中山市南头镇将军村兴华路13号</t>
  </si>
  <si>
    <t>甘灶金</t>
  </si>
  <si>
    <t>中山市五桂山马溪十八亩巷91号</t>
  </si>
  <si>
    <t>五桂山</t>
  </si>
  <si>
    <t>廖玉余</t>
  </si>
  <si>
    <t>广东省中山市五桂山长命水石榴坑上街上巷52号之二</t>
  </si>
  <si>
    <t>曾凡云</t>
  </si>
  <si>
    <t>广东省中山市港口镇星晨路12号星晨花园碧丽园204号</t>
  </si>
  <si>
    <t>/</t>
  </si>
  <si>
    <t>港口</t>
  </si>
  <si>
    <t>郎中燕</t>
  </si>
  <si>
    <t>广东省中山市港口镇民主六街1号127幢</t>
  </si>
  <si>
    <t>梁嘉壕</t>
  </si>
  <si>
    <t>广东省中山市港口镇兴港南路17号星港湾28幢之四</t>
  </si>
  <si>
    <t>冯银彩</t>
  </si>
  <si>
    <t>广东省中山市港口镇南六大街45号之一</t>
  </si>
  <si>
    <t>邹正良</t>
  </si>
  <si>
    <t>广东省中山市港口镇南九小区大街36号</t>
  </si>
  <si>
    <t>李关娥</t>
  </si>
  <si>
    <t>中山市三角镇民安北路15号之二</t>
  </si>
  <si>
    <t>三角</t>
  </si>
  <si>
    <t>岑锴全</t>
  </si>
  <si>
    <t>东凤镇伯公12队</t>
  </si>
  <si>
    <t>东凤</t>
  </si>
  <si>
    <t>冯桂金</t>
  </si>
  <si>
    <t>广东省中山市沙溪镇涌头康心街二巷8号</t>
  </si>
  <si>
    <t>沙溪</t>
  </si>
  <si>
    <t>方泽林</t>
  </si>
  <si>
    <t>中山市沙溪镇隆兴南路88号之一</t>
  </si>
  <si>
    <t>李春红</t>
  </si>
  <si>
    <t>中山市沙溪镇虎逊村封面街1号K91幢03房</t>
  </si>
  <si>
    <t>周伯伦</t>
  </si>
  <si>
    <t>中山市沙溪镇龙头环村下街27号</t>
  </si>
  <si>
    <t>梁丽颜</t>
  </si>
  <si>
    <t>中山市沙溪镇乐群坎溪新村五巷7号</t>
  </si>
  <si>
    <t>沈蒙</t>
  </si>
  <si>
    <t>广东省中山市沙溪镇虎逊村封面街1号K59幢03房</t>
  </si>
  <si>
    <t>李耀兴</t>
  </si>
  <si>
    <t>广东省中山市沙溪镇理工路七巷5号</t>
  </si>
  <si>
    <t>何锦钊</t>
  </si>
  <si>
    <t>广东省中山市沙溪镇涌头村康心街22号</t>
  </si>
  <si>
    <t>梁恒基</t>
  </si>
  <si>
    <t>中山市南朗镇长平路1号观海园53座102房</t>
  </si>
  <si>
    <t>南朗</t>
  </si>
  <si>
    <t>梁嘉琪</t>
  </si>
  <si>
    <t>中山市南朗镇长平路1号观海园48座101房</t>
  </si>
  <si>
    <t>梁舒雅</t>
  </si>
  <si>
    <t>中山市南朗镇长平路1号观海园55座108房</t>
  </si>
  <si>
    <t>汪翔怡</t>
  </si>
  <si>
    <t>中山市南朗镇翠云路13号锦绣海湾城十期4座103房</t>
  </si>
  <si>
    <t>郑茂萍</t>
  </si>
  <si>
    <t>中山市南朗镇长平路1号翔海园5座103房</t>
  </si>
  <si>
    <t>用户于2020年9月4日并网，原容量为9.52kW，现增容至18.52kW</t>
  </si>
  <si>
    <t>林大明</t>
  </si>
  <si>
    <t>神湾镇外沙村沙湾市场对面商业街</t>
  </si>
  <si>
    <t>神湾</t>
  </si>
  <si>
    <t>黄富泉</t>
  </si>
  <si>
    <t>神湾镇外沙村商业街堂记饭店后</t>
  </si>
  <si>
    <t>黄景嫦</t>
  </si>
  <si>
    <t>广东省中山市板芙镇居委会芙城路14号之41</t>
  </si>
  <si>
    <t>板芙</t>
  </si>
  <si>
    <t>易建新</t>
  </si>
  <si>
    <t>中山市坦洲镇安阜村</t>
  </si>
  <si>
    <t>坦洲</t>
  </si>
  <si>
    <t>郑建华</t>
  </si>
  <si>
    <t>中山市坦洲镇十四村官围（源泰街72号）</t>
  </si>
  <si>
    <t>陈德佳</t>
  </si>
  <si>
    <t>中山市坦洲镇坦神南路61号之一203房</t>
  </si>
  <si>
    <t>陈嘉荣</t>
  </si>
  <si>
    <t>中山市坦洲镇新富街31号</t>
  </si>
  <si>
    <t>黄建文</t>
  </si>
  <si>
    <t>中山市坦洲镇永二村九队</t>
  </si>
  <si>
    <t>蔡信艺</t>
  </si>
  <si>
    <t>中山市坦洲镇裕洲村南康街13号501房</t>
  </si>
  <si>
    <t>严小龙</t>
  </si>
  <si>
    <t>中山市坦洲镇祥和下街6号</t>
  </si>
  <si>
    <t>梁志文</t>
  </si>
  <si>
    <t>中山市坦洲镇冲尾街三巷1号</t>
  </si>
  <si>
    <t>何锦基</t>
  </si>
  <si>
    <t>广东省中山市石岐区张溪河北头围街3巷5号</t>
  </si>
  <si>
    <t>自发自用余电上网</t>
  </si>
  <si>
    <t>石岐</t>
  </si>
  <si>
    <t>黄建超</t>
  </si>
  <si>
    <t>广东省中山市石岐区湖滨路仙湖正街北五巷6号</t>
  </si>
  <si>
    <t>张大权</t>
  </si>
  <si>
    <t>广东省中山市石岐区富康北路23号珑星轩32幢</t>
  </si>
  <si>
    <t>陈晓婷</t>
  </si>
  <si>
    <t>广东省中山市石岐区富康北路23号珑星轩33幢</t>
  </si>
  <si>
    <t>吴鉴辉</t>
  </si>
  <si>
    <t>中山市黄圃镇安庆西街31号</t>
  </si>
  <si>
    <t>黄圃</t>
  </si>
  <si>
    <t>0320310236599747</t>
  </si>
  <si>
    <t>苏伟标</t>
  </si>
  <si>
    <t>中山市黄圃镇灵古后街三巷1号</t>
  </si>
  <si>
    <t>0320003296021330</t>
  </si>
  <si>
    <t>黎季康</t>
  </si>
  <si>
    <t>中山市黄圃镇泰安路2号</t>
  </si>
  <si>
    <t>0320003296014128</t>
  </si>
  <si>
    <t>江月根</t>
  </si>
  <si>
    <t>中山市黄圃镇三社下街78号</t>
  </si>
  <si>
    <t>0320003203021003</t>
  </si>
  <si>
    <t>蔡焯源</t>
  </si>
  <si>
    <t>中山市古镇镇冈南广厚里西9号</t>
  </si>
  <si>
    <t>380V</t>
  </si>
  <si>
    <t>苏叶培</t>
  </si>
  <si>
    <t>中山市古镇镇新兴新村南五路1号</t>
  </si>
  <si>
    <t>麦金安</t>
  </si>
  <si>
    <t>中山市小榄镇绩东二泰乐西二巷13号</t>
  </si>
  <si>
    <t>380</t>
  </si>
  <si>
    <t>已备案更改容量</t>
  </si>
  <si>
    <t>梁文强</t>
  </si>
  <si>
    <t>中山市小榄镇联丰乐丰一街5号</t>
  </si>
  <si>
    <t>何大顺</t>
  </si>
  <si>
    <t>中山市小榄镇绩西庆丰二路5号</t>
  </si>
  <si>
    <t>欧泳娥</t>
  </si>
  <si>
    <t>中山市小榄镇埒西一广环路爱卫巷36号</t>
  </si>
  <si>
    <t>钟全枝</t>
  </si>
  <si>
    <t>中山市小榄镇宝丰桑枝围五街10号</t>
  </si>
  <si>
    <t>赵华基</t>
  </si>
  <si>
    <t>中山市小榄镇绩西安联路一巷9号</t>
  </si>
  <si>
    <t>黎鉴光</t>
  </si>
  <si>
    <t>中山市小榄镇祥文街29号</t>
  </si>
  <si>
    <t>刘碧芳</t>
  </si>
  <si>
    <t>广东省中山市五桂山龙石村寿星塘107号</t>
  </si>
  <si>
    <t>刘福昌</t>
  </si>
  <si>
    <t>广东省中山市五桂山龙石村大山脚140号</t>
  </si>
  <si>
    <t>陈文俭</t>
  </si>
  <si>
    <t>广东省中山市三乡镇古鹤村鹤湾路鹤裕三巷21号</t>
  </si>
  <si>
    <t>7月份已报备案，客户提出修改报装容量。</t>
  </si>
  <si>
    <t>刘洁瑜</t>
  </si>
  <si>
    <t>广东省中山市三乡镇平南村金星路3号之十二502房</t>
  </si>
  <si>
    <t>未备案</t>
  </si>
  <si>
    <t>高木云</t>
  </si>
  <si>
    <t>广东省中山市三乡镇平南村园林路园林北区一巷4号</t>
  </si>
  <si>
    <t>黄奕坚</t>
  </si>
  <si>
    <t>广东省中山市三乡镇前陇村维新三巷6号之一501房</t>
  </si>
  <si>
    <t>中山市三乡兴发玩具厂</t>
  </si>
  <si>
    <t>广东省中山市三乡镇白石村兴塘一路2号</t>
  </si>
  <si>
    <t>厂区宿舍</t>
  </si>
  <si>
    <t>王军</t>
  </si>
  <si>
    <t>广东省中山市三乡镇南龙村龙井队1号</t>
  </si>
  <si>
    <t>梁家焱</t>
  </si>
  <si>
    <t>广东省中山市三乡镇平南村上堡154号</t>
  </si>
  <si>
    <t>陈金水</t>
  </si>
  <si>
    <t>广东省中山市三乡镇平南村斑堡街29号</t>
  </si>
  <si>
    <t>虢峰</t>
  </si>
  <si>
    <t>广东省中山市三乡镇前陇村“北界”</t>
  </si>
  <si>
    <t>吴丽平</t>
  </si>
  <si>
    <t>彭杭燕</t>
  </si>
  <si>
    <t>费传艺</t>
  </si>
  <si>
    <t>广东省中山市三乡镇平南村鸿埠园路126号</t>
  </si>
  <si>
    <t>彭波</t>
  </si>
  <si>
    <t>广东省中山市三乡镇塘敢村悦延街10号龙山御景花园25栋105房</t>
  </si>
  <si>
    <t>周金洪</t>
  </si>
  <si>
    <t>广东省中山市横栏镇横西八二139号</t>
  </si>
  <si>
    <t>自发自用剩余量上网</t>
  </si>
  <si>
    <t>横栏</t>
  </si>
  <si>
    <t>黄乃俊</t>
  </si>
  <si>
    <t>中山市西区沙朗七冲七队4巷25号</t>
  </si>
  <si>
    <t>西区</t>
  </si>
  <si>
    <t>黄进</t>
  </si>
  <si>
    <t>中山市西区金沙花园百合街85号</t>
  </si>
  <si>
    <t>刘秋华</t>
  </si>
  <si>
    <t>中山市南区圣都路1号中山清华坊凤雅苑凤雅六巷90幢1号</t>
  </si>
  <si>
    <t>南区</t>
  </si>
  <si>
    <t>潘盛经</t>
  </si>
  <si>
    <t>中山市南区竹秀园松林街42号</t>
  </si>
  <si>
    <t>陈恒波</t>
  </si>
  <si>
    <t>中山市南区竹秀园兴园路四巷4号</t>
  </si>
  <si>
    <t>雷乐夫</t>
  </si>
  <si>
    <t>中山市南区渡头村环村南路63号</t>
  </si>
  <si>
    <t>许琴</t>
  </si>
  <si>
    <t>中山市南区竹秀园兴园四巷7号</t>
  </si>
  <si>
    <t>220V</t>
  </si>
  <si>
    <t>邓海波</t>
  </si>
  <si>
    <t>中山市南区沙涌村松寿街4号</t>
  </si>
  <si>
    <t>附件</t>
  </si>
  <si>
    <t>2021年8月中山市居民分布式光伏发电项目汇总表</t>
  </si>
  <si>
    <t>项目容量（kW）</t>
  </si>
  <si>
    <t>南头镇北帝村北帝西路</t>
  </si>
  <si>
    <t>中山市南头镇豪德巷</t>
  </si>
  <si>
    <t>中山市南头镇南桂园商住小区三期</t>
  </si>
  <si>
    <t>中山市南头镇人民路西四街</t>
  </si>
  <si>
    <t>中山市南头镇将军村兴华路</t>
  </si>
  <si>
    <t>中山市五桂山马溪十八亩巷</t>
  </si>
  <si>
    <t>广东省中山市五桂山长命水石榴坑上街上巷</t>
  </si>
  <si>
    <t>广东省中山市港口镇星晨路12号星晨花园碧丽园</t>
  </si>
  <si>
    <t>广东省中山市港口镇民主六街</t>
  </si>
  <si>
    <t>广东省中山市港口镇兴港南路17号星港湾</t>
  </si>
  <si>
    <t>广东省中山市港口镇南六大街</t>
  </si>
  <si>
    <t>广东省中山市港口镇南九小区大街</t>
  </si>
  <si>
    <t>中山市三角镇民安北路</t>
  </si>
  <si>
    <t>广东省中山市沙溪镇涌头康心街二巷</t>
  </si>
  <si>
    <t>中山市沙溪镇隆兴南路</t>
  </si>
  <si>
    <t>中山市沙溪镇虎逊村封面街1号</t>
  </si>
  <si>
    <t>中山市沙溪镇龙头环村下街</t>
  </si>
  <si>
    <t>中山市沙溪镇乐群坎溪新村五巷</t>
  </si>
  <si>
    <t>广东省中山市沙溪镇虎逊村封面街</t>
  </si>
  <si>
    <t>广东省中山市沙溪镇理工路七巷</t>
  </si>
  <si>
    <t>广东省中山市沙溪镇涌头村康心街</t>
  </si>
  <si>
    <t>中山市南朗镇长平路1号观海园53座</t>
  </si>
  <si>
    <t>中山市南朗镇长平路1号观海园48座</t>
  </si>
  <si>
    <t>中山市南朗镇长平路1号观海园55座</t>
  </si>
  <si>
    <t>中山市南朗镇翠云路13号锦绣海湾城十期4座</t>
  </si>
  <si>
    <t>中山市南朗镇长平路1号翔海园5座</t>
  </si>
  <si>
    <t>广东省中山市板芙镇居委会芙城路</t>
  </si>
  <si>
    <t>中山市坦洲镇十四村官围</t>
  </si>
  <si>
    <t>中山市坦洲镇坦神南路61号之一</t>
  </si>
  <si>
    <t>中山市坦洲镇新富街</t>
  </si>
  <si>
    <t>中山市坦洲镇裕洲村南康街13号</t>
  </si>
  <si>
    <t>中山市坦洲镇祥和下街</t>
  </si>
  <si>
    <t>中山市坦洲镇冲尾街三巷</t>
  </si>
  <si>
    <t>广东省中山市石岐区张溪河北头围街3巷</t>
  </si>
  <si>
    <t>广东省中山市石岐区湖滨路仙湖正街北五巷</t>
  </si>
  <si>
    <t>广东省中山市石岐区富康北路23号珑星轩</t>
  </si>
  <si>
    <t>中山市黄圃镇安庆西街</t>
  </si>
  <si>
    <t>中山市黄圃镇灵古后街三巷</t>
  </si>
  <si>
    <t>中山市黄圃镇泰安路</t>
  </si>
  <si>
    <t>中山市黄圃镇三社下街</t>
  </si>
  <si>
    <t>中山市古镇镇冈南广厚里西</t>
  </si>
  <si>
    <t>古镇</t>
  </si>
  <si>
    <t>中山市古镇镇新兴新村南五路</t>
  </si>
  <si>
    <t>中山市小榄镇绩东二泰乐西二巷</t>
  </si>
  <si>
    <t>中山市小榄镇联丰乐丰一街</t>
  </si>
  <si>
    <t>中山市小榄镇绩西庆丰二路</t>
  </si>
  <si>
    <t>中山市小榄镇埒西一广环路爱卫巷</t>
  </si>
  <si>
    <t>中山市小榄镇宝丰桑枝围五街</t>
  </si>
  <si>
    <t>中山市小榄镇绩西安联路一巷</t>
  </si>
  <si>
    <t>中山市小榄镇祥文街</t>
  </si>
  <si>
    <t>广东省中山市五桂山龙石村寿星塘</t>
  </si>
  <si>
    <t>广东省中山市五桂山龙石村大山脚</t>
  </si>
  <si>
    <t>广东省中山市三乡镇古鹤村鹤湾路鹤裕三巷</t>
  </si>
  <si>
    <t>三乡</t>
  </si>
  <si>
    <t>广东省中山市三乡镇平南村金星路3号之十二</t>
  </si>
  <si>
    <t>广东省中山市三乡镇平南村园林路园林北区一巷</t>
  </si>
  <si>
    <t>广东省中山市三乡镇前陇村维新三巷6号之一</t>
  </si>
  <si>
    <t>广东省中山市三乡镇南龙村龙井队</t>
  </si>
  <si>
    <t>广东省中山市三乡镇平南村上堡</t>
  </si>
  <si>
    <t>广东省中山市三乡镇平南村斑堡街</t>
  </si>
  <si>
    <t>广东省中山市三乡镇平南村鸿埠园路</t>
  </si>
  <si>
    <t>广东省中山市三乡镇塘敢村悦延街10号</t>
  </si>
  <si>
    <t>广东省中山市横栏镇横西八二</t>
  </si>
  <si>
    <t>中山市西区沙朗七冲七队</t>
  </si>
  <si>
    <t>中山市西区金沙花园百合街</t>
  </si>
  <si>
    <t>中山市南区圣都路1号中山清华坊凤雅苑凤雅六巷</t>
  </si>
  <si>
    <t>中山市南区竹秀园松林街</t>
  </si>
  <si>
    <t>中山市南区竹秀园兴园路四巷</t>
  </si>
  <si>
    <t>中山市南区渡头村环村南路</t>
  </si>
  <si>
    <t>中山市南区竹秀园兴园四巷</t>
  </si>
  <si>
    <t>中山市南区沙涌村松寿街</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</si>
</sst>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F800]dddd\,\ mmmm\ dd\,\ yyyy"/>
    <numFmt numFmtId="177" formatCode="0.00_ "/>
    <numFmt numFmtId="178" formatCode="0.0_ "/>
  </numFmts>
  <fonts count="48">
    <font>
      <sz val="11"/>
      <color theme="1"/>
      <name val="宋体"/>
      <charset val="134"/>
      <scheme val="minor"/>
    </font>
    <font>
      <sz val="11"/>
      <name val="宋体"/>
      <charset val="134"/>
      <scheme val="minor"/>
    </font>
    <font>
      <b/>
      <sz val="11"/>
      <color theme="1"/>
      <name val="宋体"/>
      <charset val="134"/>
      <scheme val="minor"/>
    </font>
    <font>
      <sz val="11"/>
      <color theme="1"/>
      <name val="宋体"/>
      <charset val="134"/>
    </font>
    <font>
      <sz val="14"/>
      <color theme="1"/>
      <name val="黑体"/>
      <charset val="134"/>
    </font>
    <font>
      <b/>
      <sz val="22"/>
      <color theme="1"/>
      <name val="方正小标宋_GBK"/>
      <charset val="134"/>
    </font>
    <font>
      <b/>
      <sz val="12"/>
      <color theme="1"/>
      <name val="宋体"/>
      <charset val="134"/>
      <scheme val="minor"/>
    </font>
    <font>
      <sz val="12"/>
      <color theme="1"/>
      <name val="宋体"/>
      <charset val="134"/>
      <scheme val="minor"/>
    </font>
    <font>
      <b/>
      <sz val="22"/>
      <color theme="1"/>
      <name val="宋体"/>
      <charset val="134"/>
    </font>
    <font>
      <b/>
      <sz val="12"/>
      <color theme="1"/>
      <name val="宋体"/>
      <charset val="134"/>
    </font>
    <font>
      <sz val="12"/>
      <color theme="1"/>
      <name val="宋体"/>
      <charset val="134"/>
    </font>
    <font>
      <sz val="11"/>
      <color theme="1"/>
      <name val="宋体"/>
      <charset val="0"/>
    </font>
    <font>
      <sz val="10"/>
      <name val="宋体"/>
      <charset val="134"/>
      <scheme val="minor"/>
    </font>
    <font>
      <b/>
      <u/>
      <sz val="14"/>
      <color rgb="FF000000"/>
      <name val="宋体"/>
      <charset val="134"/>
    </font>
    <font>
      <b/>
      <sz val="14"/>
      <color theme="1"/>
      <name val="宋体"/>
      <charset val="134"/>
      <scheme val="minor"/>
    </font>
    <font>
      <sz val="10"/>
      <color rgb="FFFF0000"/>
      <name val="宋体"/>
      <charset val="134"/>
      <scheme val="minor"/>
    </font>
    <font>
      <b/>
      <sz val="10"/>
      <color rgb="FFFF0000"/>
      <name val="宋体"/>
      <charset val="134"/>
      <scheme val="minor"/>
    </font>
    <font>
      <b/>
      <sz val="11"/>
      <color rgb="FFFF0000"/>
      <name val="宋体"/>
      <charset val="134"/>
      <scheme val="minor"/>
    </font>
    <font>
      <sz val="11"/>
      <name val="宋体"/>
      <charset val="134"/>
    </font>
    <font>
      <sz val="10"/>
      <name val="宋体"/>
      <charset val="134"/>
    </font>
    <font>
      <sz val="9"/>
      <color theme="1"/>
      <name val="宋体"/>
      <charset val="134"/>
      <scheme val="minor"/>
    </font>
    <font>
      <sz val="9"/>
      <name val="宋体"/>
      <charset val="134"/>
    </font>
    <font>
      <sz val="9"/>
      <name val="宋体"/>
      <charset val="134"/>
      <scheme val="minor"/>
    </font>
    <font>
      <sz val="10"/>
      <color rgb="FFFF0000"/>
      <name val="宋体"/>
      <charset val="134"/>
    </font>
    <font>
      <sz val="11"/>
      <name val="Times New Roman"/>
      <charset val="0"/>
    </font>
    <font>
      <sz val="9"/>
      <color indexed="8"/>
      <name val="宋体"/>
      <charset val="134"/>
      <scheme val="minor"/>
    </font>
    <font>
      <sz val="12"/>
      <name val="宋体"/>
      <charset val="134"/>
      <scheme val="minor"/>
    </font>
    <font>
      <sz val="11"/>
      <name val="Times New Roman"/>
      <charset val="134"/>
    </font>
    <font>
      <b/>
      <sz val="11"/>
      <color theme="0"/>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8"/>
      <color theme="3"/>
      <name val="宋体"/>
      <charset val="134"/>
      <scheme val="maj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
      <b/>
      <sz val="14"/>
      <color indexed="8"/>
      <name val="宋体"/>
      <charset val="134"/>
    </font>
    <font>
      <sz val="9"/>
      <name val="宋体"/>
      <charset val="134"/>
    </font>
    <font>
      <b/>
      <sz val="9"/>
      <name val="宋体"/>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8" borderId="0" applyNumberFormat="0" applyBorder="0" applyAlignment="0" applyProtection="0">
      <alignment vertical="center"/>
    </xf>
    <xf numFmtId="0" fontId="41" fillId="2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8" borderId="0" applyNumberFormat="0" applyBorder="0" applyAlignment="0" applyProtection="0">
      <alignment vertical="center"/>
    </xf>
    <xf numFmtId="0" fontId="34" fillId="12" borderId="0" applyNumberFormat="0" applyBorder="0" applyAlignment="0" applyProtection="0">
      <alignment vertical="center"/>
    </xf>
    <xf numFmtId="43" fontId="0" fillId="0" borderId="0" applyFont="0" applyFill="0" applyBorder="0" applyAlignment="0" applyProtection="0">
      <alignment vertical="center"/>
    </xf>
    <xf numFmtId="0" fontId="35" fillId="31"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7" borderId="7" applyNumberFormat="0" applyFont="0" applyAlignment="0" applyProtection="0">
      <alignment vertical="center"/>
    </xf>
    <xf numFmtId="0" fontId="35" fillId="24" borderId="0" applyNumberFormat="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0" borderId="6" applyNumberFormat="0" applyFill="0" applyAlignment="0" applyProtection="0">
      <alignment vertical="center"/>
    </xf>
    <xf numFmtId="0" fontId="29" fillId="0" borderId="4" applyNumberFormat="0" applyFill="0" applyAlignment="0" applyProtection="0">
      <alignment vertical="center"/>
    </xf>
    <xf numFmtId="0" fontId="35" fillId="30" borderId="0" applyNumberFormat="0" applyBorder="0" applyAlignment="0" applyProtection="0">
      <alignment vertical="center"/>
    </xf>
    <xf numFmtId="0" fontId="32" fillId="0" borderId="9" applyNumberFormat="0" applyFill="0" applyAlignment="0" applyProtection="0">
      <alignment vertical="center"/>
    </xf>
    <xf numFmtId="0" fontId="35" fillId="23" borderId="0" applyNumberFormat="0" applyBorder="0" applyAlignment="0" applyProtection="0">
      <alignment vertical="center"/>
    </xf>
    <xf numFmtId="0" fontId="36" fillId="16" borderId="5" applyNumberFormat="0" applyAlignment="0" applyProtection="0">
      <alignment vertical="center"/>
    </xf>
    <xf numFmtId="0" fontId="42" fillId="16" borderId="10" applyNumberFormat="0" applyAlignment="0" applyProtection="0">
      <alignment vertical="center"/>
    </xf>
    <xf numFmtId="0" fontId="28" fillId="7" borderId="3" applyNumberFormat="0" applyAlignment="0" applyProtection="0">
      <alignment vertical="center"/>
    </xf>
    <xf numFmtId="0" fontId="0" fillId="35" borderId="0" applyNumberFormat="0" applyBorder="0" applyAlignment="0" applyProtection="0">
      <alignment vertical="center"/>
    </xf>
    <xf numFmtId="0" fontId="35" fillId="20" borderId="0" applyNumberFormat="0" applyBorder="0" applyAlignment="0" applyProtection="0">
      <alignment vertical="center"/>
    </xf>
    <xf numFmtId="0" fontId="43" fillId="0" borderId="11" applyNumberFormat="0" applyFill="0" applyAlignment="0" applyProtection="0">
      <alignment vertical="center"/>
    </xf>
    <xf numFmtId="0" fontId="2" fillId="0" borderId="8" applyNumberFormat="0" applyFill="0" applyAlignment="0" applyProtection="0">
      <alignment vertical="center"/>
    </xf>
    <xf numFmtId="0" fontId="44" fillId="34" borderId="0" applyNumberFormat="0" applyBorder="0" applyAlignment="0" applyProtection="0">
      <alignment vertical="center"/>
    </xf>
    <xf numFmtId="0" fontId="40" fillId="22" borderId="0" applyNumberFormat="0" applyBorder="0" applyAlignment="0" applyProtection="0">
      <alignment vertical="center"/>
    </xf>
    <xf numFmtId="0" fontId="0" fillId="27" borderId="0" applyNumberFormat="0" applyBorder="0" applyAlignment="0" applyProtection="0">
      <alignment vertical="center"/>
    </xf>
    <xf numFmtId="0" fontId="35" fillId="15" borderId="0" applyNumberFormat="0" applyBorder="0" applyAlignment="0" applyProtection="0">
      <alignment vertical="center"/>
    </xf>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0" fillId="11" borderId="0" applyNumberFormat="0" applyBorder="0" applyAlignment="0" applyProtection="0">
      <alignment vertical="center"/>
    </xf>
    <xf numFmtId="0" fontId="35" fillId="14" borderId="0" applyNumberFormat="0" applyBorder="0" applyAlignment="0" applyProtection="0">
      <alignment vertical="center"/>
    </xf>
    <xf numFmtId="0" fontId="35" fillId="19" borderId="0" applyNumberFormat="0" applyBorder="0" applyAlignment="0" applyProtection="0">
      <alignment vertical="center"/>
    </xf>
    <xf numFmtId="0" fontId="0" fillId="32" borderId="0" applyNumberFormat="0" applyBorder="0" applyAlignment="0" applyProtection="0">
      <alignment vertical="center"/>
    </xf>
    <xf numFmtId="0" fontId="0" fillId="10" borderId="0" applyNumberFormat="0" applyBorder="0" applyAlignment="0" applyProtection="0">
      <alignment vertical="center"/>
    </xf>
    <xf numFmtId="0" fontId="35" fillId="13" borderId="0" applyNumberFormat="0" applyBorder="0" applyAlignment="0" applyProtection="0">
      <alignment vertical="center"/>
    </xf>
    <xf numFmtId="0" fontId="0" fillId="5" borderId="0" applyNumberFormat="0" applyBorder="0" applyAlignment="0" applyProtection="0">
      <alignment vertical="center"/>
    </xf>
    <xf numFmtId="0" fontId="35" fillId="29" borderId="0" applyNumberFormat="0" applyBorder="0" applyAlignment="0" applyProtection="0">
      <alignment vertical="center"/>
    </xf>
    <xf numFmtId="0" fontId="35" fillId="18" borderId="0" applyNumberFormat="0" applyBorder="0" applyAlignment="0" applyProtection="0">
      <alignment vertical="center"/>
    </xf>
    <xf numFmtId="0" fontId="0" fillId="9" borderId="0" applyNumberFormat="0" applyBorder="0" applyAlignment="0" applyProtection="0">
      <alignment vertical="center"/>
    </xf>
    <xf numFmtId="0" fontId="35" fillId="21" borderId="0" applyNumberFormat="0" applyBorder="0" applyAlignment="0" applyProtection="0">
      <alignment vertical="center"/>
    </xf>
  </cellStyleXfs>
  <cellXfs count="150">
    <xf numFmtId="0" fontId="0" fillId="0" borderId="0" xfId="0">
      <alignment vertical="center"/>
    </xf>
    <xf numFmtId="0" fontId="1" fillId="0" borderId="0" xfId="0" applyFont="1" applyFill="1" applyBorder="1" applyAlignment="1">
      <alignment horizontal="left" vertical="center"/>
    </xf>
    <xf numFmtId="0" fontId="2" fillId="2" borderId="0" xfId="0" applyFont="1" applyFill="1" applyAlignment="1">
      <alignment horizontal="center" vertical="center"/>
    </xf>
    <xf numFmtId="0" fontId="0" fillId="2" borderId="0" xfId="0" applyFont="1" applyFill="1" applyAlignment="1">
      <alignment horizontal="center" vertical="center"/>
    </xf>
    <xf numFmtId="0" fontId="3" fillId="2" borderId="0" xfId="0" applyFont="1" applyFill="1" applyAlignment="1">
      <alignment horizontal="center" vertical="center"/>
    </xf>
    <xf numFmtId="177" fontId="0" fillId="2" borderId="0" xfId="0" applyNumberFormat="1" applyFont="1" applyFill="1" applyAlignment="1">
      <alignment horizontal="center" vertical="center"/>
    </xf>
    <xf numFmtId="0" fontId="0" fillId="2" borderId="0" xfId="0" applyFont="1" applyFill="1" applyAlignment="1">
      <alignment horizontal="center" vertical="center" wrapText="1"/>
    </xf>
    <xf numFmtId="0" fontId="4" fillId="2" borderId="0" xfId="0" applyFont="1" applyFill="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NumberFormat="1"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0" fillId="2" borderId="1" xfId="0" applyFont="1" applyFill="1" applyBorder="1" applyAlignment="1">
      <alignment horizontal="center" vertical="center"/>
    </xf>
    <xf numFmtId="0" fontId="0" fillId="2" borderId="1" xfId="0" applyNumberFormat="1" applyFont="1" applyFill="1" applyBorder="1" applyAlignment="1" applyProtection="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0" fillId="2"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176" fontId="0" fillId="2" borderId="1" xfId="0" applyNumberFormat="1" applyFont="1" applyFill="1" applyBorder="1" applyAlignment="1">
      <alignment horizontal="center" vertical="center" wrapText="1"/>
    </xf>
    <xf numFmtId="0" fontId="0" fillId="3" borderId="1" xfId="0" applyNumberFormat="1" applyFont="1" applyFill="1" applyBorder="1" applyAlignment="1" applyProtection="1">
      <alignment horizontal="center" vertical="center"/>
    </xf>
    <xf numFmtId="49" fontId="0" fillId="2"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9" fillId="2" borderId="1" xfId="0"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0" fillId="2" borderId="1" xfId="0" applyNumberFormat="1" applyFont="1" applyFill="1" applyBorder="1" applyAlignment="1" applyProtection="1">
      <alignment horizontal="center" vertical="center"/>
    </xf>
    <xf numFmtId="9" fontId="0" fillId="0" borderId="1" xfId="0" applyNumberFormat="1" applyFont="1" applyFill="1" applyBorder="1" applyAlignment="1">
      <alignment horizontal="center" vertical="center"/>
    </xf>
    <xf numFmtId="9" fontId="0" fillId="2" borderId="1" xfId="0" applyNumberFormat="1" applyFont="1" applyFill="1" applyBorder="1" applyAlignment="1">
      <alignment horizontal="center" vertical="center"/>
    </xf>
    <xf numFmtId="9" fontId="0" fillId="2" borderId="1"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0" fontId="11" fillId="2" borderId="1" xfId="0" applyNumberFormat="1" applyFont="1" applyFill="1" applyBorder="1" applyAlignment="1" applyProtection="1">
      <alignment horizontal="center" vertical="center" wrapText="1"/>
    </xf>
    <xf numFmtId="0" fontId="0" fillId="4" borderId="1" xfId="0" applyNumberFormat="1" applyFont="1" applyFill="1" applyBorder="1" applyAlignment="1" applyProtection="1">
      <alignment horizontal="center" vertical="center"/>
    </xf>
    <xf numFmtId="9" fontId="0" fillId="4" borderId="1" xfId="0" applyNumberFormat="1" applyFont="1" applyFill="1" applyBorder="1" applyAlignment="1" applyProtection="1">
      <alignment horizontal="center" vertical="center"/>
    </xf>
    <xf numFmtId="9" fontId="0" fillId="2"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xf>
    <xf numFmtId="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protection locked="0"/>
    </xf>
    <xf numFmtId="9" fontId="0" fillId="0" borderId="1" xfId="0" applyNumberFormat="1" applyFont="1" applyFill="1" applyBorder="1" applyAlignment="1" applyProtection="1">
      <alignment horizontal="center" vertical="center"/>
    </xf>
    <xf numFmtId="9" fontId="3"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3" fillId="2" borderId="1" xfId="0" applyNumberFormat="1" applyFont="1" applyFill="1" applyBorder="1" applyAlignment="1" applyProtection="1">
      <alignment horizontal="center" vertical="center" wrapText="1"/>
    </xf>
    <xf numFmtId="9" fontId="3" fillId="2" borderId="1" xfId="0" applyNumberFormat="1" applyFont="1" applyFill="1" applyBorder="1" applyAlignment="1">
      <alignment horizontal="center" vertical="center"/>
    </xf>
    <xf numFmtId="0" fontId="12" fillId="2" borderId="0" xfId="0" applyFont="1" applyFill="1">
      <alignment vertical="center"/>
    </xf>
    <xf numFmtId="0" fontId="0" fillId="0" borderId="0" xfId="0" applyAlignment="1">
      <alignment vertical="center"/>
    </xf>
    <xf numFmtId="0" fontId="0" fillId="0" borderId="0" xfId="0"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0" fillId="0" borderId="1" xfId="0" applyBorder="1">
      <alignment vertical="center"/>
    </xf>
    <xf numFmtId="0" fontId="0" fillId="0" borderId="1" xfId="0" applyBorder="1" applyAlignment="1">
      <alignment vertical="center"/>
    </xf>
    <xf numFmtId="0" fontId="0" fillId="0" borderId="1" xfId="0" applyBorder="1" applyAlignment="1">
      <alignment vertical="center" wrapText="1"/>
    </xf>
    <xf numFmtId="0" fontId="15" fillId="0" borderId="1" xfId="0" applyNumberFormat="1" applyFont="1" applyFill="1" applyBorder="1" applyAlignment="1" applyProtection="1">
      <alignment horizontal="center" vertical="center" shrinkToFi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5" fillId="0" borderId="1" xfId="0" applyNumberFormat="1" applyFont="1" applyFill="1" applyBorder="1" applyAlignment="1" applyProtection="1">
      <alignment horizontal="center" vertical="center"/>
    </xf>
    <xf numFmtId="0" fontId="15" fillId="0" borderId="1" xfId="0" applyFont="1" applyFill="1" applyBorder="1" applyAlignment="1">
      <alignment horizontal="center" vertical="center"/>
    </xf>
    <xf numFmtId="0" fontId="1" fillId="2" borderId="1" xfId="0" applyNumberFormat="1" applyFont="1" applyFill="1" applyBorder="1" applyAlignment="1" applyProtection="1">
      <alignment horizontal="left" vertical="center"/>
    </xf>
    <xf numFmtId="0" fontId="18" fillId="2" borderId="1" xfId="0" applyFont="1" applyFill="1" applyBorder="1" applyAlignment="1" applyProtection="1">
      <alignment horizontal="left" vertical="center" wrapText="1"/>
    </xf>
    <xf numFmtId="0" fontId="1" fillId="2" borderId="1" xfId="0" applyFont="1" applyFill="1" applyBorder="1" applyAlignment="1">
      <alignment horizontal="left" vertical="center"/>
    </xf>
    <xf numFmtId="0" fontId="1" fillId="0" borderId="1" xfId="0" applyNumberFormat="1" applyFont="1" applyFill="1" applyBorder="1" applyAlignment="1" applyProtection="1">
      <alignment horizontal="center" vertical="center"/>
    </xf>
    <xf numFmtId="0" fontId="18" fillId="2" borderId="1" xfId="0" applyFont="1" applyFill="1" applyBorder="1" applyAlignment="1" applyProtection="1">
      <alignment horizontal="center"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12" fillId="2" borderId="1" xfId="0" applyNumberFormat="1" applyFont="1" applyFill="1" applyBorder="1" applyAlignment="1" applyProtection="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0" applyNumberFormat="1" applyFont="1" applyFill="1" applyBorder="1" applyAlignment="1" applyProtection="1">
      <alignment horizontal="center" vertical="center"/>
    </xf>
    <xf numFmtId="0" fontId="20" fillId="0" borderId="1" xfId="0" applyFont="1" applyFill="1" applyBorder="1" applyAlignment="1">
      <alignment horizontal="center" vertical="center" wrapText="1"/>
    </xf>
    <xf numFmtId="0" fontId="21" fillId="0" borderId="1" xfId="0" applyNumberFormat="1" applyFont="1" applyFill="1" applyBorder="1" applyAlignment="1" applyProtection="1">
      <alignment horizontal="center" vertical="center" wrapText="1"/>
    </xf>
    <xf numFmtId="0" fontId="20" fillId="0" borderId="1" xfId="0" applyFont="1" applyFill="1" applyBorder="1" applyAlignment="1">
      <alignment horizontal="center" vertical="center"/>
    </xf>
    <xf numFmtId="0" fontId="22" fillId="2" borderId="1" xfId="0" applyNumberFormat="1" applyFont="1" applyFill="1" applyBorder="1" applyAlignment="1" applyProtection="1">
      <alignment horizontal="left" vertical="center"/>
    </xf>
    <xf numFmtId="0" fontId="22" fillId="0" borderId="1" xfId="0" applyFont="1" applyFill="1" applyBorder="1" applyAlignment="1">
      <alignment horizontal="left" vertical="center" wrapText="1"/>
    </xf>
    <xf numFmtId="0" fontId="21" fillId="0" borderId="1" xfId="0" applyNumberFormat="1" applyFont="1" applyFill="1" applyBorder="1" applyAlignment="1" applyProtection="1">
      <alignment horizontal="left" vertical="center" wrapText="1"/>
    </xf>
    <xf numFmtId="14" fontId="22" fillId="0" borderId="1" xfId="0" applyNumberFormat="1" applyFont="1" applyFill="1" applyBorder="1" applyAlignment="1">
      <alignment horizontal="left" vertical="center"/>
    </xf>
    <xf numFmtId="0" fontId="22" fillId="0" borderId="1" xfId="0" applyFont="1" applyFill="1" applyBorder="1" applyAlignment="1">
      <alignment horizontal="left" vertical="center"/>
    </xf>
    <xf numFmtId="0" fontId="21" fillId="0" borderId="1" xfId="0" applyFont="1" applyFill="1" applyBorder="1" applyAlignment="1">
      <alignment horizontal="left" vertical="center" wrapText="1"/>
    </xf>
    <xf numFmtId="14" fontId="22" fillId="0" borderId="1" xfId="0" applyNumberFormat="1" applyFont="1" applyFill="1" applyBorder="1" applyAlignment="1" applyProtection="1">
      <alignment horizontal="left" vertical="center"/>
    </xf>
    <xf numFmtId="0" fontId="22" fillId="0" borderId="1" xfId="0" applyNumberFormat="1" applyFont="1" applyFill="1" applyBorder="1" applyAlignment="1" applyProtection="1">
      <alignment horizontal="left" vertical="center"/>
    </xf>
    <xf numFmtId="0" fontId="1" fillId="2" borderId="1" xfId="0" applyNumberFormat="1" applyFont="1" applyFill="1" applyBorder="1" applyAlignment="1" applyProtection="1">
      <alignment horizontal="center" vertical="center"/>
    </xf>
    <xf numFmtId="0" fontId="12" fillId="0" borderId="1" xfId="0" applyNumberFormat="1" applyFont="1" applyFill="1" applyBorder="1" applyAlignment="1" applyProtection="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pplyProtection="1">
      <alignment horizontal="left" vertical="center" wrapText="1"/>
    </xf>
    <xf numFmtId="0" fontId="12" fillId="2" borderId="1" xfId="0" applyNumberFormat="1" applyFont="1" applyFill="1" applyBorder="1" applyAlignment="1" applyProtection="1">
      <alignment horizontal="left" vertical="center"/>
    </xf>
    <xf numFmtId="176" fontId="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1" fillId="3" borderId="1" xfId="0" applyNumberFormat="1" applyFont="1" applyFill="1" applyBorder="1" applyAlignment="1" applyProtection="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22" fillId="2" borderId="1" xfId="0" applyFont="1" applyFill="1" applyBorder="1" applyAlignment="1">
      <alignment horizontal="center" vertical="center"/>
    </xf>
    <xf numFmtId="14" fontId="12" fillId="0" borderId="1" xfId="0" applyNumberFormat="1" applyFont="1" applyFill="1" applyBorder="1" applyAlignment="1" applyProtection="1">
      <alignment horizontal="center" vertical="center"/>
    </xf>
    <xf numFmtId="0" fontId="0" fillId="0" borderId="1" xfId="0" applyBorder="1" applyAlignment="1">
      <alignment horizontal="center" vertical="center" wrapText="1"/>
    </xf>
    <xf numFmtId="0" fontId="15" fillId="0" borderId="1" xfId="0" applyFont="1" applyFill="1" applyBorder="1" applyAlignment="1">
      <alignment horizontal="center" vertical="center" wrapText="1"/>
    </xf>
    <xf numFmtId="178" fontId="23"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xf>
    <xf numFmtId="0" fontId="1"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9" fontId="1" fillId="2" borderId="1" xfId="0" applyNumberFormat="1" applyFont="1" applyFill="1" applyBorder="1" applyAlignment="1">
      <alignment horizontal="left" vertical="center"/>
    </xf>
    <xf numFmtId="9" fontId="12" fillId="2" borderId="1" xfId="0" applyNumberFormat="1" applyFont="1" applyFill="1" applyBorder="1" applyAlignment="1" applyProtection="1">
      <alignment horizontal="center" vertical="center"/>
    </xf>
    <xf numFmtId="0" fontId="24"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9" fontId="1" fillId="2" borderId="1" xfId="0" applyNumberFormat="1" applyFont="1" applyFill="1" applyBorder="1" applyAlignment="1">
      <alignment horizontal="center" vertical="center" wrapText="1"/>
    </xf>
    <xf numFmtId="0" fontId="12" fillId="2"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xf>
    <xf numFmtId="0" fontId="25" fillId="0" borderId="1" xfId="0" applyNumberFormat="1" applyFont="1" applyFill="1" applyBorder="1" applyAlignment="1" applyProtection="1">
      <alignment horizontal="center" vertical="center"/>
    </xf>
    <xf numFmtId="9" fontId="21" fillId="0" borderId="1" xfId="0" applyNumberFormat="1" applyFont="1" applyFill="1" applyBorder="1" applyAlignment="1" applyProtection="1">
      <alignment horizontal="center" vertical="center" wrapText="1"/>
    </xf>
    <xf numFmtId="0" fontId="21" fillId="0" borderId="1" xfId="0" applyNumberFormat="1" applyFont="1" applyFill="1" applyBorder="1" applyAlignment="1" applyProtection="1">
      <alignment vertical="center" wrapText="1"/>
      <protection locked="0"/>
    </xf>
    <xf numFmtId="0" fontId="21" fillId="0" borderId="1" xfId="0" applyNumberFormat="1" applyFont="1" applyFill="1" applyBorder="1" applyAlignment="1" applyProtection="1">
      <alignment horizontal="left" vertical="center"/>
    </xf>
    <xf numFmtId="9" fontId="21" fillId="0" borderId="1" xfId="0" applyNumberFormat="1" applyFont="1" applyFill="1" applyBorder="1" applyAlignment="1" applyProtection="1">
      <alignment horizontal="left" vertical="center" wrapText="1"/>
    </xf>
    <xf numFmtId="9" fontId="1" fillId="2" borderId="1" xfId="0" applyNumberFormat="1" applyFont="1" applyFill="1" applyBorder="1" applyAlignment="1">
      <alignment horizontal="center" vertical="center"/>
    </xf>
    <xf numFmtId="0" fontId="12" fillId="0" borderId="1" xfId="0" applyFont="1" applyFill="1" applyBorder="1" applyAlignment="1">
      <alignment horizontal="left" vertical="center"/>
    </xf>
    <xf numFmtId="178" fontId="21" fillId="0" borderId="1" xfId="0" applyNumberFormat="1" applyFont="1" applyFill="1" applyBorder="1" applyAlignment="1">
      <alignment horizontal="left" vertical="center" wrapText="1"/>
    </xf>
    <xf numFmtId="9" fontId="22" fillId="0" borderId="1" xfId="0" applyNumberFormat="1" applyFont="1" applyFill="1" applyBorder="1" applyAlignment="1" applyProtection="1">
      <alignment horizontal="left" vertical="center"/>
    </xf>
    <xf numFmtId="0" fontId="26"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8"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9" fontId="19" fillId="0" borderId="1" xfId="0" applyNumberFormat="1" applyFont="1" applyFill="1" applyBorder="1" applyAlignment="1">
      <alignment horizontal="left" vertical="center" wrapText="1"/>
    </xf>
    <xf numFmtId="0" fontId="27" fillId="2" borderId="1"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0" fontId="19" fillId="2" borderId="1" xfId="0" applyFont="1" applyFill="1" applyBorder="1" applyAlignment="1">
      <alignment horizontal="left" vertical="center"/>
    </xf>
    <xf numFmtId="9" fontId="19" fillId="2" borderId="1" xfId="0" applyNumberFormat="1" applyFont="1" applyFill="1" applyBorder="1" applyAlignment="1">
      <alignment horizontal="left" vertical="center"/>
    </xf>
    <xf numFmtId="0" fontId="1" fillId="2" borderId="2" xfId="0"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9" fontId="12" fillId="0" borderId="1" xfId="0" applyNumberFormat="1" applyFont="1" applyFill="1" applyBorder="1" applyAlignment="1" applyProtection="1">
      <alignment horizontal="center" vertical="center"/>
    </xf>
    <xf numFmtId="0" fontId="12" fillId="2" borderId="1" xfId="0" applyFont="1" applyFill="1" applyBorder="1" applyAlignment="1">
      <alignment vertical="center" wrapText="1"/>
    </xf>
    <xf numFmtId="0" fontId="22" fillId="2" borderId="1" xfId="0" applyFont="1" applyFill="1" applyBorder="1" applyAlignment="1">
      <alignment horizontal="left" vertical="center" wrapText="1"/>
    </xf>
    <xf numFmtId="0" fontId="22" fillId="2" borderId="1" xfId="0" applyFont="1" applyFill="1" applyBorder="1" applyAlignment="1">
      <alignment horizontal="left" vertical="center"/>
    </xf>
    <xf numFmtId="0" fontId="0" fillId="2" borderId="1" xfId="0" applyFont="1" applyFill="1" applyBorder="1" applyAlignment="1">
      <alignment vertical="center" wrapText="1"/>
    </xf>
    <xf numFmtId="0" fontId="0" fillId="2" borderId="1" xfId="0" applyFill="1" applyBorder="1" applyAlignment="1">
      <alignment vertical="center" wrapText="1"/>
    </xf>
    <xf numFmtId="0" fontId="22" fillId="0" borderId="1" xfId="0" applyNumberFormat="1" applyFont="1" applyFill="1" applyBorder="1" applyAlignment="1" applyProtection="1">
      <alignment horizontal="left" vertical="center" wrapText="1"/>
    </xf>
    <xf numFmtId="0" fontId="21" fillId="2" borderId="1" xfId="0" applyFont="1" applyFill="1" applyBorder="1" applyAlignment="1">
      <alignment horizontal="left" vertical="center"/>
    </xf>
    <xf numFmtId="9" fontId="21" fillId="2" borderId="1" xfId="0" applyNumberFormat="1" applyFont="1" applyFill="1" applyBorder="1" applyAlignment="1">
      <alignment horizontal="left" vertical="center"/>
    </xf>
    <xf numFmtId="0" fontId="19" fillId="0" borderId="1" xfId="0" applyFont="1" applyFill="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mruColors>
      <color rgb="00FF0000"/>
      <color rgb="00DEE8F2"/>
      <color rgb="000070C0"/>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Q83"/>
  <sheetViews>
    <sheetView zoomScaleSheetLayoutView="60" workbookViewId="0">
      <selection activeCell="J50" sqref="A$1:P$1048576"/>
    </sheetView>
  </sheetViews>
  <sheetFormatPr defaultColWidth="9" defaultRowHeight="13.5"/>
  <cols>
    <col min="1" max="1" width="4.63333333333333" customWidth="1"/>
    <col min="2" max="2" width="17.5" style="51" customWidth="1"/>
    <col min="3" max="3" width="19.8833333333333" style="51" customWidth="1"/>
    <col min="4" max="4" width="10.6333333333333" style="51" customWidth="1"/>
    <col min="5" max="5" width="12.3833333333333" style="51" customWidth="1"/>
    <col min="6" max="6" width="10.5" style="51"/>
    <col min="7" max="7" width="9.13333333333333" style="51" customWidth="1"/>
    <col min="8" max="8" width="13.6333333333333" style="51" customWidth="1"/>
    <col min="9" max="9" width="14.8833333333333" style="51" customWidth="1"/>
    <col min="10" max="10" width="9" style="51"/>
    <col min="11" max="11" width="11.6333333333333" style="51" customWidth="1"/>
    <col min="12" max="12" width="9" style="51"/>
    <col min="13" max="13" width="12.6333333333333" style="51" customWidth="1"/>
    <col min="14" max="15" width="9" style="51"/>
    <col min="16" max="16" width="13.125" style="52" customWidth="1"/>
  </cols>
  <sheetData>
    <row r="1" spans="1:1">
      <c r="A1" t="s">
        <v>0</v>
      </c>
    </row>
    <row r="2" ht="18.75" spans="1:16">
      <c r="A2" s="53" t="s">
        <v>1</v>
      </c>
      <c r="B2" s="54"/>
      <c r="C2" s="54"/>
      <c r="D2" s="54"/>
      <c r="E2" s="54"/>
      <c r="F2" s="54"/>
      <c r="G2" s="54"/>
      <c r="H2" s="54"/>
      <c r="I2" s="54"/>
      <c r="J2" s="54"/>
      <c r="K2" s="54"/>
      <c r="L2" s="54"/>
      <c r="M2" s="54"/>
      <c r="N2" s="54"/>
      <c r="O2" s="54"/>
      <c r="P2" s="54"/>
    </row>
    <row r="3" spans="1:1">
      <c r="A3" t="s">
        <v>2</v>
      </c>
    </row>
    <row r="4" ht="40.5" spans="1:16">
      <c r="A4" s="55" t="s">
        <v>3</v>
      </c>
      <c r="B4" s="56" t="s">
        <v>4</v>
      </c>
      <c r="C4" s="56" t="s">
        <v>5</v>
      </c>
      <c r="D4" s="57" t="s">
        <v>6</v>
      </c>
      <c r="E4" s="57" t="s">
        <v>7</v>
      </c>
      <c r="F4" s="57" t="s">
        <v>8</v>
      </c>
      <c r="G4" s="56" t="s">
        <v>9</v>
      </c>
      <c r="H4" s="57" t="s">
        <v>10</v>
      </c>
      <c r="I4" s="57" t="s">
        <v>11</v>
      </c>
      <c r="J4" s="57" t="s">
        <v>12</v>
      </c>
      <c r="K4" s="57" t="s">
        <v>13</v>
      </c>
      <c r="L4" s="57" t="s">
        <v>14</v>
      </c>
      <c r="M4" s="57" t="s">
        <v>15</v>
      </c>
      <c r="N4" s="106" t="s">
        <v>16</v>
      </c>
      <c r="O4" s="57" t="s">
        <v>17</v>
      </c>
      <c r="P4" s="106" t="s">
        <v>18</v>
      </c>
    </row>
    <row r="5" spans="1:17">
      <c r="A5" s="58">
        <v>1</v>
      </c>
      <c r="B5" s="59" t="s">
        <v>19</v>
      </c>
      <c r="C5" s="59" t="s">
        <v>20</v>
      </c>
      <c r="D5" s="60">
        <v>15.08</v>
      </c>
      <c r="E5" s="61" t="s">
        <v>21</v>
      </c>
      <c r="F5" s="62" t="s">
        <v>22</v>
      </c>
      <c r="G5" s="62" t="s">
        <v>23</v>
      </c>
      <c r="H5" s="62" t="s">
        <v>19</v>
      </c>
      <c r="I5" s="107" t="s">
        <v>24</v>
      </c>
      <c r="J5" s="62">
        <v>380</v>
      </c>
      <c r="K5" s="62">
        <v>13208</v>
      </c>
      <c r="L5" s="62">
        <v>10.767</v>
      </c>
      <c r="M5" s="61" t="s">
        <v>25</v>
      </c>
      <c r="N5" s="108">
        <f t="shared" ref="N5:N9" si="0">K5*0.1593</f>
        <v>2104.0344</v>
      </c>
      <c r="O5" s="109">
        <v>0.6</v>
      </c>
      <c r="P5" s="17" t="s">
        <v>26</v>
      </c>
      <c r="Q5" s="52"/>
    </row>
    <row r="6" spans="1:17">
      <c r="A6" s="58">
        <v>2</v>
      </c>
      <c r="B6" s="59" t="s">
        <v>27</v>
      </c>
      <c r="C6" s="59" t="s">
        <v>28</v>
      </c>
      <c r="D6" s="60">
        <v>15</v>
      </c>
      <c r="E6" s="61" t="s">
        <v>21</v>
      </c>
      <c r="F6" s="62" t="s">
        <v>22</v>
      </c>
      <c r="G6" s="62" t="s">
        <v>23</v>
      </c>
      <c r="H6" s="62" t="s">
        <v>27</v>
      </c>
      <c r="I6" s="107" t="s">
        <v>24</v>
      </c>
      <c r="J6" s="62">
        <v>380</v>
      </c>
      <c r="K6" s="62">
        <v>13138</v>
      </c>
      <c r="L6" s="62">
        <v>10.71</v>
      </c>
      <c r="M6" s="61" t="s">
        <v>25</v>
      </c>
      <c r="N6" s="108">
        <f t="shared" si="0"/>
        <v>2092.8834</v>
      </c>
      <c r="O6" s="109">
        <v>0.6</v>
      </c>
      <c r="P6" s="17" t="s">
        <v>26</v>
      </c>
      <c r="Q6" s="52"/>
    </row>
    <row r="7" spans="1:17">
      <c r="A7" s="58">
        <v>3</v>
      </c>
      <c r="B7" s="59" t="s">
        <v>29</v>
      </c>
      <c r="C7" s="59" t="s">
        <v>30</v>
      </c>
      <c r="D7" s="60">
        <v>10.875</v>
      </c>
      <c r="E7" s="61" t="s">
        <v>21</v>
      </c>
      <c r="F7" s="62" t="s">
        <v>22</v>
      </c>
      <c r="G7" s="62" t="s">
        <v>23</v>
      </c>
      <c r="H7" s="62" t="s">
        <v>29</v>
      </c>
      <c r="I7" s="107" t="s">
        <v>24</v>
      </c>
      <c r="J7" s="62">
        <v>380</v>
      </c>
      <c r="K7" s="62">
        <v>9525</v>
      </c>
      <c r="L7" s="62">
        <v>7764</v>
      </c>
      <c r="M7" s="61" t="s">
        <v>25</v>
      </c>
      <c r="N7" s="108">
        <f t="shared" si="0"/>
        <v>1517.3325</v>
      </c>
      <c r="O7" s="109">
        <v>0.6</v>
      </c>
      <c r="P7" s="17" t="s">
        <v>26</v>
      </c>
      <c r="Q7" s="52"/>
    </row>
    <row r="8" s="50" customFormat="1" ht="39" customHeight="1" spans="1:17">
      <c r="A8" s="61">
        <v>4</v>
      </c>
      <c r="B8" s="59" t="s">
        <v>31</v>
      </c>
      <c r="C8" s="59" t="s">
        <v>32</v>
      </c>
      <c r="D8" s="60">
        <v>20</v>
      </c>
      <c r="E8" s="61" t="s">
        <v>21</v>
      </c>
      <c r="F8" s="62" t="s">
        <v>22</v>
      </c>
      <c r="G8" s="62" t="s">
        <v>23</v>
      </c>
      <c r="H8" s="62" t="s">
        <v>31</v>
      </c>
      <c r="I8" s="107" t="s">
        <v>24</v>
      </c>
      <c r="J8" s="62">
        <v>380</v>
      </c>
      <c r="K8" s="62">
        <v>17517</v>
      </c>
      <c r="L8" s="62">
        <v>14.28</v>
      </c>
      <c r="M8" s="61" t="s">
        <v>25</v>
      </c>
      <c r="N8" s="108">
        <f t="shared" si="0"/>
        <v>2790.4581</v>
      </c>
      <c r="O8" s="109">
        <v>0.6</v>
      </c>
      <c r="P8" s="17" t="s">
        <v>26</v>
      </c>
      <c r="Q8" s="142"/>
    </row>
    <row r="9" s="50" customFormat="1" ht="39" customHeight="1" spans="1:17">
      <c r="A9" s="61">
        <v>5</v>
      </c>
      <c r="B9" s="59" t="s">
        <v>33</v>
      </c>
      <c r="C9" s="59" t="s">
        <v>34</v>
      </c>
      <c r="D9" s="60">
        <v>19.98</v>
      </c>
      <c r="E9" s="61" t="s">
        <v>21</v>
      </c>
      <c r="F9" s="62" t="s">
        <v>22</v>
      </c>
      <c r="G9" s="62" t="s">
        <v>23</v>
      </c>
      <c r="H9" s="62" t="s">
        <v>33</v>
      </c>
      <c r="I9" s="107" t="s">
        <v>24</v>
      </c>
      <c r="J9" s="62">
        <v>380</v>
      </c>
      <c r="K9" s="62">
        <v>17499</v>
      </c>
      <c r="L9" s="62">
        <v>14.265</v>
      </c>
      <c r="M9" s="61" t="s">
        <v>25</v>
      </c>
      <c r="N9" s="108">
        <f t="shared" si="0"/>
        <v>2787.5907</v>
      </c>
      <c r="O9" s="109">
        <v>0.6</v>
      </c>
      <c r="P9" s="17" t="s">
        <v>26</v>
      </c>
      <c r="Q9" s="142"/>
    </row>
    <row r="10" s="50" customFormat="1" ht="39" customHeight="1" spans="1:17">
      <c r="A10" s="63">
        <v>1</v>
      </c>
      <c r="B10" s="64" t="s">
        <v>35</v>
      </c>
      <c r="C10" s="64" t="s">
        <v>36</v>
      </c>
      <c r="D10" s="65">
        <v>5</v>
      </c>
      <c r="E10" s="63" t="s">
        <v>21</v>
      </c>
      <c r="F10" s="65" t="s">
        <v>22</v>
      </c>
      <c r="G10" s="65" t="s">
        <v>23</v>
      </c>
      <c r="H10" s="64" t="s">
        <v>35</v>
      </c>
      <c r="I10" s="110" t="s">
        <v>24</v>
      </c>
      <c r="J10" s="97">
        <v>220</v>
      </c>
      <c r="K10" s="111">
        <f t="shared" ref="K10:K16" si="1">D10*1000*0.9</f>
        <v>4500</v>
      </c>
      <c r="L10" s="65">
        <v>3</v>
      </c>
      <c r="M10" s="63" t="s">
        <v>25</v>
      </c>
      <c r="N10" s="63" t="s">
        <v>22</v>
      </c>
      <c r="O10" s="112">
        <v>0.6</v>
      </c>
      <c r="P10" s="113" t="s">
        <v>37</v>
      </c>
      <c r="Q10" s="142"/>
    </row>
    <row r="11" s="50" customFormat="1" ht="39" customHeight="1" spans="1:17">
      <c r="A11" s="65">
        <v>2</v>
      </c>
      <c r="B11" s="64" t="s">
        <v>38</v>
      </c>
      <c r="C11" s="64" t="s">
        <v>39</v>
      </c>
      <c r="D11" s="65">
        <v>24</v>
      </c>
      <c r="E11" s="63" t="s">
        <v>21</v>
      </c>
      <c r="F11" s="65" t="s">
        <v>22</v>
      </c>
      <c r="G11" s="65" t="s">
        <v>23</v>
      </c>
      <c r="H11" s="64" t="s">
        <v>38</v>
      </c>
      <c r="I11" s="110" t="s">
        <v>24</v>
      </c>
      <c r="J11" s="97">
        <v>380</v>
      </c>
      <c r="K11" s="111">
        <f t="shared" si="1"/>
        <v>21600</v>
      </c>
      <c r="L11" s="65">
        <f>24*0.6</f>
        <v>14.4</v>
      </c>
      <c r="M11" s="63" t="s">
        <v>25</v>
      </c>
      <c r="N11" s="63" t="s">
        <v>22</v>
      </c>
      <c r="O11" s="112">
        <v>0.6</v>
      </c>
      <c r="P11" s="113" t="s">
        <v>37</v>
      </c>
      <c r="Q11" s="142"/>
    </row>
    <row r="12" s="50" customFormat="1" ht="39" customHeight="1" spans="1:17">
      <c r="A12" s="66">
        <v>1</v>
      </c>
      <c r="B12" s="67" t="s">
        <v>40</v>
      </c>
      <c r="C12" s="68" t="s">
        <v>41</v>
      </c>
      <c r="D12" s="69">
        <v>16</v>
      </c>
      <c r="E12" s="14" t="s">
        <v>21</v>
      </c>
      <c r="F12" s="14" t="s">
        <v>22</v>
      </c>
      <c r="G12" s="14" t="s">
        <v>22</v>
      </c>
      <c r="H12" s="67" t="s">
        <v>40</v>
      </c>
      <c r="I12" s="98" t="s">
        <v>24</v>
      </c>
      <c r="J12" s="94">
        <v>0.38</v>
      </c>
      <c r="K12" s="114">
        <f t="shared" si="1"/>
        <v>14400</v>
      </c>
      <c r="L12" s="94" t="s">
        <v>42</v>
      </c>
      <c r="M12" s="39" t="s">
        <v>25</v>
      </c>
      <c r="N12" s="115">
        <f t="shared" ref="N12:N16" si="2">0.32*K12</f>
        <v>4608</v>
      </c>
      <c r="O12" s="40">
        <v>0.6</v>
      </c>
      <c r="P12" s="113" t="s">
        <v>43</v>
      </c>
      <c r="Q12" s="142"/>
    </row>
    <row r="13" ht="27" spans="1:17">
      <c r="A13" s="66">
        <v>2</v>
      </c>
      <c r="B13" s="67" t="s">
        <v>44</v>
      </c>
      <c r="C13" s="68" t="s">
        <v>45</v>
      </c>
      <c r="D13" s="69">
        <v>10</v>
      </c>
      <c r="E13" s="14" t="s">
        <v>21</v>
      </c>
      <c r="F13" s="14" t="s">
        <v>22</v>
      </c>
      <c r="G13" s="14" t="s">
        <v>22</v>
      </c>
      <c r="H13" s="67" t="s">
        <v>44</v>
      </c>
      <c r="I13" s="98" t="s">
        <v>24</v>
      </c>
      <c r="J13" s="94">
        <v>0.38</v>
      </c>
      <c r="K13" s="114">
        <f t="shared" si="1"/>
        <v>9000</v>
      </c>
      <c r="L13" s="94" t="s">
        <v>42</v>
      </c>
      <c r="M13" s="39" t="s">
        <v>25</v>
      </c>
      <c r="N13" s="115">
        <f t="shared" si="2"/>
        <v>2880</v>
      </c>
      <c r="O13" s="40">
        <v>0.6</v>
      </c>
      <c r="P13" s="113" t="s">
        <v>43</v>
      </c>
      <c r="Q13" s="52"/>
    </row>
    <row r="14" ht="40.5" spans="1:17">
      <c r="A14" s="66">
        <v>3</v>
      </c>
      <c r="B14" s="67" t="s">
        <v>46</v>
      </c>
      <c r="C14" s="68" t="s">
        <v>47</v>
      </c>
      <c r="D14" s="69">
        <v>10</v>
      </c>
      <c r="E14" s="14" t="s">
        <v>21</v>
      </c>
      <c r="F14" s="14" t="s">
        <v>22</v>
      </c>
      <c r="G14" s="14" t="s">
        <v>22</v>
      </c>
      <c r="H14" s="67" t="s">
        <v>46</v>
      </c>
      <c r="I14" s="98" t="s">
        <v>24</v>
      </c>
      <c r="J14" s="71">
        <v>0.38</v>
      </c>
      <c r="K14" s="114">
        <f t="shared" si="1"/>
        <v>9000</v>
      </c>
      <c r="L14" s="94" t="s">
        <v>42</v>
      </c>
      <c r="M14" s="39" t="s">
        <v>25</v>
      </c>
      <c r="N14" s="115">
        <f t="shared" si="2"/>
        <v>2880</v>
      </c>
      <c r="O14" s="40">
        <v>0.6</v>
      </c>
      <c r="P14" s="113" t="s">
        <v>43</v>
      </c>
      <c r="Q14" s="52"/>
    </row>
    <row r="15" ht="27" spans="1:17">
      <c r="A15" s="70">
        <v>4</v>
      </c>
      <c r="B15" s="67" t="s">
        <v>48</v>
      </c>
      <c r="C15" s="71" t="s">
        <v>49</v>
      </c>
      <c r="D15" s="71">
        <v>22</v>
      </c>
      <c r="E15" s="14" t="s">
        <v>21</v>
      </c>
      <c r="F15" s="14" t="s">
        <v>22</v>
      </c>
      <c r="G15" s="14" t="s">
        <v>22</v>
      </c>
      <c r="H15" s="71" t="s">
        <v>48</v>
      </c>
      <c r="I15" s="98" t="s">
        <v>24</v>
      </c>
      <c r="J15" s="71">
        <v>0.38</v>
      </c>
      <c r="K15" s="114">
        <f t="shared" si="1"/>
        <v>19800</v>
      </c>
      <c r="L15" s="71" t="s">
        <v>42</v>
      </c>
      <c r="M15" s="39" t="s">
        <v>25</v>
      </c>
      <c r="N15" s="115">
        <f t="shared" si="2"/>
        <v>6336</v>
      </c>
      <c r="O15" s="40">
        <v>0.6</v>
      </c>
      <c r="P15" s="113" t="s">
        <v>43</v>
      </c>
      <c r="Q15" s="52"/>
    </row>
    <row r="16" ht="27" spans="1:17">
      <c r="A16" s="66">
        <v>5</v>
      </c>
      <c r="B16" s="72" t="s">
        <v>50</v>
      </c>
      <c r="C16" s="72" t="s">
        <v>51</v>
      </c>
      <c r="D16" s="69">
        <v>25</v>
      </c>
      <c r="E16" s="14" t="s">
        <v>21</v>
      </c>
      <c r="F16" s="14" t="s">
        <v>22</v>
      </c>
      <c r="G16" s="14" t="s">
        <v>22</v>
      </c>
      <c r="H16" s="72" t="s">
        <v>50</v>
      </c>
      <c r="I16" s="98" t="s">
        <v>24</v>
      </c>
      <c r="J16" s="94">
        <v>0.38</v>
      </c>
      <c r="K16" s="114">
        <f t="shared" si="1"/>
        <v>22500</v>
      </c>
      <c r="L16" s="94" t="s">
        <v>42</v>
      </c>
      <c r="M16" s="39" t="s">
        <v>25</v>
      </c>
      <c r="N16" s="115">
        <f t="shared" si="2"/>
        <v>7200</v>
      </c>
      <c r="O16" s="40">
        <v>0.6</v>
      </c>
      <c r="P16" s="113" t="s">
        <v>43</v>
      </c>
      <c r="Q16" s="52"/>
    </row>
    <row r="17" ht="27" spans="1:17">
      <c r="A17" s="68">
        <v>1</v>
      </c>
      <c r="B17" s="68" t="s">
        <v>52</v>
      </c>
      <c r="C17" s="68" t="s">
        <v>53</v>
      </c>
      <c r="D17" s="68">
        <v>40.52</v>
      </c>
      <c r="E17" s="68" t="s">
        <v>21</v>
      </c>
      <c r="F17" s="68" t="s">
        <v>22</v>
      </c>
      <c r="G17" s="68" t="s">
        <v>23</v>
      </c>
      <c r="H17" s="68" t="s">
        <v>52</v>
      </c>
      <c r="I17" s="111" t="s">
        <v>24</v>
      </c>
      <c r="J17" s="68">
        <v>380</v>
      </c>
      <c r="K17" s="68">
        <v>40520</v>
      </c>
      <c r="L17" s="97">
        <v>32</v>
      </c>
      <c r="M17" s="17" t="s">
        <v>25</v>
      </c>
      <c r="N17" s="68" t="s">
        <v>22</v>
      </c>
      <c r="O17" s="116">
        <v>0.6</v>
      </c>
      <c r="P17" s="17" t="s">
        <v>54</v>
      </c>
      <c r="Q17" s="52"/>
    </row>
    <row r="18" spans="1:17">
      <c r="A18" s="73">
        <v>1</v>
      </c>
      <c r="B18" s="74" t="s">
        <v>55</v>
      </c>
      <c r="C18" s="75" t="s">
        <v>56</v>
      </c>
      <c r="D18" s="74">
        <v>22.11</v>
      </c>
      <c r="E18" s="74" t="s">
        <v>21</v>
      </c>
      <c r="F18" s="73" t="s">
        <v>22</v>
      </c>
      <c r="G18" s="73" t="s">
        <v>23</v>
      </c>
      <c r="H18" s="74" t="s">
        <v>55</v>
      </c>
      <c r="I18" s="117" t="s">
        <v>24</v>
      </c>
      <c r="J18" s="73">
        <v>380</v>
      </c>
      <c r="K18" s="74">
        <f>D18*1000</f>
        <v>22110</v>
      </c>
      <c r="L18" s="73">
        <f>D18*0.6</f>
        <v>13.266</v>
      </c>
      <c r="M18" s="73" t="s">
        <v>25</v>
      </c>
      <c r="N18" s="118" t="s">
        <v>22</v>
      </c>
      <c r="O18" s="113">
        <v>0.6</v>
      </c>
      <c r="P18" s="65" t="s">
        <v>57</v>
      </c>
      <c r="Q18" s="52"/>
    </row>
    <row r="19" ht="24" spans="1:17">
      <c r="A19" s="66"/>
      <c r="B19" s="57" t="s">
        <v>58</v>
      </c>
      <c r="C19" s="74" t="s">
        <v>59</v>
      </c>
      <c r="D19" s="74">
        <v>45</v>
      </c>
      <c r="E19" s="74" t="s">
        <v>21</v>
      </c>
      <c r="F19" s="73" t="s">
        <v>22</v>
      </c>
      <c r="G19" s="73" t="s">
        <v>23</v>
      </c>
      <c r="H19" s="74" t="s">
        <v>58</v>
      </c>
      <c r="I19" s="117" t="s">
        <v>24</v>
      </c>
      <c r="J19" s="73">
        <v>380</v>
      </c>
      <c r="K19" s="74">
        <v>45000</v>
      </c>
      <c r="L19" s="73">
        <v>27</v>
      </c>
      <c r="M19" s="73" t="s">
        <v>25</v>
      </c>
      <c r="N19" s="118">
        <v>8100</v>
      </c>
      <c r="O19" s="113">
        <v>0.6</v>
      </c>
      <c r="P19" s="73" t="s">
        <v>60</v>
      </c>
      <c r="Q19" s="52"/>
    </row>
    <row r="20" ht="24" spans="1:17">
      <c r="A20" s="66"/>
      <c r="B20" s="57" t="s">
        <v>61</v>
      </c>
      <c r="C20" s="74" t="s">
        <v>62</v>
      </c>
      <c r="D20" s="74">
        <v>48</v>
      </c>
      <c r="E20" s="74" t="s">
        <v>21</v>
      </c>
      <c r="F20" s="73" t="s">
        <v>22</v>
      </c>
      <c r="G20" s="73" t="s">
        <v>23</v>
      </c>
      <c r="H20" s="74" t="s">
        <v>61</v>
      </c>
      <c r="I20" s="117" t="s">
        <v>24</v>
      </c>
      <c r="J20" s="73">
        <v>380</v>
      </c>
      <c r="K20" s="74">
        <v>48000</v>
      </c>
      <c r="L20" s="73">
        <v>28.8</v>
      </c>
      <c r="M20" s="73" t="s">
        <v>25</v>
      </c>
      <c r="N20" s="118">
        <v>8640</v>
      </c>
      <c r="O20" s="113">
        <v>0.6</v>
      </c>
      <c r="P20" s="73" t="s">
        <v>60</v>
      </c>
      <c r="Q20" s="73"/>
    </row>
    <row r="21" ht="24" spans="1:17">
      <c r="A21" s="66"/>
      <c r="B21" s="57" t="s">
        <v>63</v>
      </c>
      <c r="C21" s="74" t="s">
        <v>64</v>
      </c>
      <c r="D21" s="74">
        <v>14</v>
      </c>
      <c r="E21" s="74" t="s">
        <v>21</v>
      </c>
      <c r="F21" s="73" t="s">
        <v>22</v>
      </c>
      <c r="G21" s="73" t="s">
        <v>23</v>
      </c>
      <c r="H21" s="74" t="s">
        <v>63</v>
      </c>
      <c r="I21" s="117" t="s">
        <v>24</v>
      </c>
      <c r="J21" s="73">
        <v>380</v>
      </c>
      <c r="K21" s="74">
        <v>14000</v>
      </c>
      <c r="L21" s="73">
        <v>8.4</v>
      </c>
      <c r="M21" s="73" t="s">
        <v>25</v>
      </c>
      <c r="N21" s="118">
        <v>2520</v>
      </c>
      <c r="O21" s="113">
        <v>0.6</v>
      </c>
      <c r="P21" s="73" t="s">
        <v>60</v>
      </c>
      <c r="Q21" s="73"/>
    </row>
    <row r="22" ht="24" spans="1:17">
      <c r="A22" s="66"/>
      <c r="B22" s="57" t="s">
        <v>65</v>
      </c>
      <c r="C22" s="74" t="s">
        <v>66</v>
      </c>
      <c r="D22" s="74">
        <v>12</v>
      </c>
      <c r="E22" s="74" t="s">
        <v>21</v>
      </c>
      <c r="F22" s="73" t="s">
        <v>22</v>
      </c>
      <c r="G22" s="73" t="s">
        <v>23</v>
      </c>
      <c r="H22" s="74" t="s">
        <v>65</v>
      </c>
      <c r="I22" s="117" t="s">
        <v>24</v>
      </c>
      <c r="J22" s="73">
        <v>380</v>
      </c>
      <c r="K22" s="74">
        <v>12000</v>
      </c>
      <c r="L22" s="73">
        <v>7.2</v>
      </c>
      <c r="M22" s="73" t="s">
        <v>25</v>
      </c>
      <c r="N22" s="118">
        <v>2160</v>
      </c>
      <c r="O22" s="113">
        <v>0.6</v>
      </c>
      <c r="P22" s="73" t="s">
        <v>60</v>
      </c>
      <c r="Q22" s="73"/>
    </row>
    <row r="23" ht="24" spans="1:16">
      <c r="A23" s="63"/>
      <c r="B23" s="57" t="s">
        <v>67</v>
      </c>
      <c r="C23" s="74" t="s">
        <v>68</v>
      </c>
      <c r="D23" s="74">
        <v>20</v>
      </c>
      <c r="E23" s="74" t="s">
        <v>21</v>
      </c>
      <c r="F23" s="73" t="s">
        <v>22</v>
      </c>
      <c r="G23" s="73" t="s">
        <v>23</v>
      </c>
      <c r="H23" s="74" t="s">
        <v>67</v>
      </c>
      <c r="I23" s="117" t="s">
        <v>24</v>
      </c>
      <c r="J23" s="73">
        <v>380</v>
      </c>
      <c r="K23" s="74">
        <v>20000</v>
      </c>
      <c r="L23" s="73">
        <v>12</v>
      </c>
      <c r="M23" s="73" t="s">
        <v>25</v>
      </c>
      <c r="N23" s="118">
        <v>3600</v>
      </c>
      <c r="O23" s="113">
        <v>0.6</v>
      </c>
      <c r="P23" s="73" t="s">
        <v>60</v>
      </c>
    </row>
    <row r="24" ht="24" spans="1:16">
      <c r="A24" s="65"/>
      <c r="B24" s="57" t="s">
        <v>69</v>
      </c>
      <c r="C24" s="74" t="s">
        <v>70</v>
      </c>
      <c r="D24" s="74">
        <v>7</v>
      </c>
      <c r="E24" s="74" t="s">
        <v>21</v>
      </c>
      <c r="F24" s="73" t="s">
        <v>22</v>
      </c>
      <c r="G24" s="73" t="s">
        <v>23</v>
      </c>
      <c r="H24" s="74" t="s">
        <v>69</v>
      </c>
      <c r="I24" s="117" t="s">
        <v>24</v>
      </c>
      <c r="J24" s="73">
        <v>380</v>
      </c>
      <c r="K24" s="74">
        <v>7000</v>
      </c>
      <c r="L24" s="73">
        <v>4.2</v>
      </c>
      <c r="M24" s="73" t="s">
        <v>25</v>
      </c>
      <c r="N24" s="118">
        <v>1260</v>
      </c>
      <c r="O24" s="113">
        <v>0.6</v>
      </c>
      <c r="P24" s="73" t="s">
        <v>60</v>
      </c>
    </row>
    <row r="25" ht="24" spans="1:16">
      <c r="A25" s="63"/>
      <c r="B25" s="57" t="s">
        <v>71</v>
      </c>
      <c r="C25" s="74" t="s">
        <v>72</v>
      </c>
      <c r="D25" s="74">
        <v>12</v>
      </c>
      <c r="E25" s="74" t="s">
        <v>21</v>
      </c>
      <c r="F25" s="73" t="s">
        <v>22</v>
      </c>
      <c r="G25" s="73" t="s">
        <v>23</v>
      </c>
      <c r="H25" s="74" t="s">
        <v>71</v>
      </c>
      <c r="I25" s="117" t="s">
        <v>24</v>
      </c>
      <c r="J25" s="73">
        <v>380</v>
      </c>
      <c r="K25" s="74">
        <v>12000</v>
      </c>
      <c r="L25" s="73">
        <v>7.2</v>
      </c>
      <c r="M25" s="73" t="s">
        <v>25</v>
      </c>
      <c r="N25" s="118">
        <v>2160</v>
      </c>
      <c r="O25" s="113">
        <v>0.6</v>
      </c>
      <c r="P25" s="73" t="s">
        <v>60</v>
      </c>
    </row>
    <row r="26" ht="24" spans="1:17">
      <c r="A26" s="65"/>
      <c r="B26" s="57" t="s">
        <v>73</v>
      </c>
      <c r="C26" s="74" t="s">
        <v>74</v>
      </c>
      <c r="D26" s="74">
        <v>40</v>
      </c>
      <c r="E26" s="74" t="s">
        <v>21</v>
      </c>
      <c r="F26" s="73" t="s">
        <v>22</v>
      </c>
      <c r="G26" s="73" t="s">
        <v>23</v>
      </c>
      <c r="H26" s="74" t="s">
        <v>73</v>
      </c>
      <c r="I26" s="117" t="s">
        <v>24</v>
      </c>
      <c r="J26" s="73">
        <v>380</v>
      </c>
      <c r="K26" s="74">
        <v>40000</v>
      </c>
      <c r="L26" s="73">
        <v>24</v>
      </c>
      <c r="M26" s="73" t="s">
        <v>25</v>
      </c>
      <c r="N26" s="118">
        <v>7200</v>
      </c>
      <c r="O26" s="113">
        <v>0.6</v>
      </c>
      <c r="P26" s="73" t="s">
        <v>60</v>
      </c>
      <c r="Q26" s="73"/>
    </row>
    <row r="27" ht="22.5" spans="1:17">
      <c r="A27" s="76">
        <v>1</v>
      </c>
      <c r="B27" s="77" t="s">
        <v>75</v>
      </c>
      <c r="C27" s="77" t="s">
        <v>76</v>
      </c>
      <c r="D27" s="77">
        <v>12.15</v>
      </c>
      <c r="E27" s="78" t="s">
        <v>21</v>
      </c>
      <c r="F27" s="79" t="s">
        <v>22</v>
      </c>
      <c r="G27" s="79" t="s">
        <v>23</v>
      </c>
      <c r="H27" s="77" t="s">
        <v>75</v>
      </c>
      <c r="I27" s="77" t="s">
        <v>24</v>
      </c>
      <c r="J27" s="76">
        <v>380</v>
      </c>
      <c r="K27" s="76">
        <v>10935</v>
      </c>
      <c r="L27" s="76">
        <v>8</v>
      </c>
      <c r="M27" s="76" t="s">
        <v>25</v>
      </c>
      <c r="N27" s="119">
        <v>0</v>
      </c>
      <c r="O27" s="120">
        <v>0.6</v>
      </c>
      <c r="P27" s="121" t="s">
        <v>77</v>
      </c>
      <c r="Q27" s="52"/>
    </row>
    <row r="28" ht="22.5" spans="1:17">
      <c r="A28" s="76">
        <v>2</v>
      </c>
      <c r="B28" s="77" t="s">
        <v>78</v>
      </c>
      <c r="C28" s="77" t="s">
        <v>79</v>
      </c>
      <c r="D28" s="77">
        <v>7.65</v>
      </c>
      <c r="E28" s="78" t="s">
        <v>21</v>
      </c>
      <c r="F28" s="79" t="s">
        <v>22</v>
      </c>
      <c r="G28" s="79" t="s">
        <v>23</v>
      </c>
      <c r="H28" s="77" t="s">
        <v>78</v>
      </c>
      <c r="I28" s="77" t="s">
        <v>24</v>
      </c>
      <c r="J28" s="76">
        <v>380</v>
      </c>
      <c r="K28" s="76">
        <v>6885</v>
      </c>
      <c r="L28" s="76">
        <v>4</v>
      </c>
      <c r="M28" s="76" t="s">
        <v>25</v>
      </c>
      <c r="N28" s="119">
        <v>0</v>
      </c>
      <c r="O28" s="120">
        <v>0.6</v>
      </c>
      <c r="P28" s="121" t="s">
        <v>77</v>
      </c>
      <c r="Q28" s="52"/>
    </row>
    <row r="29" ht="22.5" spans="1:17">
      <c r="A29" s="76">
        <v>3</v>
      </c>
      <c r="B29" s="77" t="s">
        <v>80</v>
      </c>
      <c r="C29" s="77" t="s">
        <v>81</v>
      </c>
      <c r="D29" s="77">
        <v>6.3</v>
      </c>
      <c r="E29" s="78" t="s">
        <v>21</v>
      </c>
      <c r="F29" s="79" t="s">
        <v>22</v>
      </c>
      <c r="G29" s="79" t="s">
        <v>23</v>
      </c>
      <c r="H29" s="77" t="s">
        <v>80</v>
      </c>
      <c r="I29" s="77" t="s">
        <v>24</v>
      </c>
      <c r="J29" s="76">
        <v>380</v>
      </c>
      <c r="K29" s="76">
        <v>5670</v>
      </c>
      <c r="L29" s="76">
        <v>3</v>
      </c>
      <c r="M29" s="76" t="s">
        <v>25</v>
      </c>
      <c r="N29" s="119">
        <v>0</v>
      </c>
      <c r="O29" s="120">
        <v>0.6</v>
      </c>
      <c r="P29" s="121" t="s">
        <v>77</v>
      </c>
      <c r="Q29" s="52"/>
    </row>
    <row r="30" ht="22.5" spans="1:17">
      <c r="A30" s="76">
        <v>4</v>
      </c>
      <c r="B30" s="77" t="s">
        <v>82</v>
      </c>
      <c r="C30" s="77" t="s">
        <v>83</v>
      </c>
      <c r="D30" s="77">
        <v>10.8</v>
      </c>
      <c r="E30" s="78" t="s">
        <v>21</v>
      </c>
      <c r="F30" s="79" t="s">
        <v>22</v>
      </c>
      <c r="G30" s="79" t="s">
        <v>23</v>
      </c>
      <c r="H30" s="77" t="s">
        <v>82</v>
      </c>
      <c r="I30" s="77" t="s">
        <v>24</v>
      </c>
      <c r="J30" s="76">
        <v>380</v>
      </c>
      <c r="K30" s="76">
        <v>9720</v>
      </c>
      <c r="L30" s="76">
        <v>6</v>
      </c>
      <c r="M30" s="76" t="s">
        <v>25</v>
      </c>
      <c r="N30" s="119">
        <v>0</v>
      </c>
      <c r="O30" s="120">
        <v>0.6</v>
      </c>
      <c r="P30" s="121" t="s">
        <v>77</v>
      </c>
      <c r="Q30" s="52"/>
    </row>
    <row r="31" ht="45" spans="1:17">
      <c r="A31" s="76">
        <v>5</v>
      </c>
      <c r="B31" s="77" t="s">
        <v>84</v>
      </c>
      <c r="C31" s="77" t="s">
        <v>85</v>
      </c>
      <c r="D31" s="77">
        <v>18.52</v>
      </c>
      <c r="E31" s="78" t="s">
        <v>21</v>
      </c>
      <c r="F31" s="79" t="s">
        <v>22</v>
      </c>
      <c r="G31" s="79" t="s">
        <v>23</v>
      </c>
      <c r="H31" s="77" t="s">
        <v>84</v>
      </c>
      <c r="I31" s="77" t="s">
        <v>24</v>
      </c>
      <c r="J31" s="76">
        <v>380</v>
      </c>
      <c r="K31" s="76">
        <v>16668</v>
      </c>
      <c r="L31" s="76">
        <v>6</v>
      </c>
      <c r="M31" s="76" t="s">
        <v>25</v>
      </c>
      <c r="N31" s="119">
        <v>0</v>
      </c>
      <c r="O31" s="120">
        <v>0.6</v>
      </c>
      <c r="P31" s="121" t="s">
        <v>86</v>
      </c>
      <c r="Q31" s="52"/>
    </row>
    <row r="32" ht="22.5" spans="1:17">
      <c r="A32" s="80">
        <v>1</v>
      </c>
      <c r="B32" s="81" t="s">
        <v>87</v>
      </c>
      <c r="C32" s="81" t="s">
        <v>88</v>
      </c>
      <c r="D32" s="81">
        <v>37</v>
      </c>
      <c r="E32" s="82" t="s">
        <v>21</v>
      </c>
      <c r="F32" s="83">
        <v>44410</v>
      </c>
      <c r="G32" s="84" t="s">
        <v>23</v>
      </c>
      <c r="H32" s="81" t="s">
        <v>87</v>
      </c>
      <c r="I32" s="81" t="s">
        <v>24</v>
      </c>
      <c r="J32" s="87">
        <v>380</v>
      </c>
      <c r="K32" s="85">
        <f>D32*8*365</f>
        <v>108040</v>
      </c>
      <c r="L32" s="87">
        <v>19</v>
      </c>
      <c r="M32" s="87" t="s">
        <v>25</v>
      </c>
      <c r="N32" s="122" t="s">
        <v>22</v>
      </c>
      <c r="O32" s="123">
        <v>0.6</v>
      </c>
      <c r="P32" s="124" t="s">
        <v>89</v>
      </c>
      <c r="Q32" s="52"/>
    </row>
    <row r="33" ht="22.5" spans="1:17">
      <c r="A33" s="80">
        <v>2</v>
      </c>
      <c r="B33" s="81" t="s">
        <v>90</v>
      </c>
      <c r="C33" s="81" t="s">
        <v>91</v>
      </c>
      <c r="D33" s="81">
        <v>17</v>
      </c>
      <c r="E33" s="82" t="s">
        <v>21</v>
      </c>
      <c r="F33" s="83">
        <v>44410</v>
      </c>
      <c r="G33" s="84" t="s">
        <v>23</v>
      </c>
      <c r="H33" s="81" t="s">
        <v>90</v>
      </c>
      <c r="I33" s="81" t="s">
        <v>24</v>
      </c>
      <c r="J33" s="87">
        <v>380</v>
      </c>
      <c r="K33" s="85">
        <f>D33*8*365</f>
        <v>49640</v>
      </c>
      <c r="L33" s="87">
        <v>9</v>
      </c>
      <c r="M33" s="87" t="s">
        <v>25</v>
      </c>
      <c r="N33" s="122" t="s">
        <v>22</v>
      </c>
      <c r="O33" s="123">
        <v>0.6</v>
      </c>
      <c r="P33" s="16" t="s">
        <v>89</v>
      </c>
      <c r="Q33" s="52"/>
    </row>
    <row r="34" ht="22.5" spans="1:17">
      <c r="A34" s="84">
        <v>1</v>
      </c>
      <c r="B34" s="84" t="s">
        <v>92</v>
      </c>
      <c r="C34" s="81" t="s">
        <v>93</v>
      </c>
      <c r="D34" s="81">
        <v>23.5</v>
      </c>
      <c r="E34" s="85" t="s">
        <v>21</v>
      </c>
      <c r="F34" s="86" t="s">
        <v>22</v>
      </c>
      <c r="G34" s="87" t="s">
        <v>23</v>
      </c>
      <c r="H34" s="81" t="s">
        <v>92</v>
      </c>
      <c r="I34" s="125" t="s">
        <v>24</v>
      </c>
      <c r="J34" s="125">
        <v>380</v>
      </c>
      <c r="K34" s="81">
        <f>D34*1000*0.9</f>
        <v>21150</v>
      </c>
      <c r="L34" s="81">
        <v>24</v>
      </c>
      <c r="M34" s="87" t="s">
        <v>25</v>
      </c>
      <c r="N34" s="126" t="s">
        <v>22</v>
      </c>
      <c r="O34" s="127">
        <v>0.6</v>
      </c>
      <c r="P34" s="128" t="s">
        <v>94</v>
      </c>
      <c r="Q34" s="52"/>
    </row>
    <row r="35" ht="27" spans="1:17">
      <c r="A35" s="66">
        <v>1</v>
      </c>
      <c r="B35" s="24" t="s">
        <v>95</v>
      </c>
      <c r="C35" s="24" t="s">
        <v>96</v>
      </c>
      <c r="D35" s="24">
        <v>49.24</v>
      </c>
      <c r="E35" s="88" t="s">
        <v>21</v>
      </c>
      <c r="F35" s="16" t="s">
        <v>22</v>
      </c>
      <c r="G35" s="16" t="s">
        <v>23</v>
      </c>
      <c r="H35" s="24" t="s">
        <v>95</v>
      </c>
      <c r="I35" s="24" t="s">
        <v>24</v>
      </c>
      <c r="J35" s="129">
        <v>380</v>
      </c>
      <c r="K35" s="130">
        <f t="shared" ref="K35:K42" si="3">D35*900</f>
        <v>44316</v>
      </c>
      <c r="L35" s="94">
        <v>34</v>
      </c>
      <c r="M35" s="17" t="s">
        <v>25</v>
      </c>
      <c r="N35" s="130" t="s">
        <v>22</v>
      </c>
      <c r="O35" s="124">
        <v>0.6</v>
      </c>
      <c r="P35" s="128" t="s">
        <v>97</v>
      </c>
      <c r="Q35" s="52"/>
    </row>
    <row r="36" ht="27" spans="1:17">
      <c r="A36" s="66">
        <v>2</v>
      </c>
      <c r="B36" s="24" t="s">
        <v>98</v>
      </c>
      <c r="C36" s="24" t="s">
        <v>99</v>
      </c>
      <c r="D36" s="24">
        <v>29.2</v>
      </c>
      <c r="E36" s="88" t="s">
        <v>21</v>
      </c>
      <c r="F36" s="16" t="s">
        <v>22</v>
      </c>
      <c r="G36" s="16" t="s">
        <v>23</v>
      </c>
      <c r="H36" s="24" t="s">
        <v>98</v>
      </c>
      <c r="I36" s="24" t="s">
        <v>24</v>
      </c>
      <c r="J36" s="129">
        <v>380</v>
      </c>
      <c r="K36" s="130">
        <f t="shared" si="3"/>
        <v>26280</v>
      </c>
      <c r="L36" s="94">
        <v>20</v>
      </c>
      <c r="M36" s="17" t="s">
        <v>25</v>
      </c>
      <c r="N36" s="130" t="s">
        <v>22</v>
      </c>
      <c r="O36" s="124">
        <v>0.6</v>
      </c>
      <c r="P36" s="128" t="s">
        <v>97</v>
      </c>
      <c r="Q36" s="52"/>
    </row>
    <row r="37" ht="27" spans="1:17">
      <c r="A37" s="66">
        <v>3</v>
      </c>
      <c r="B37" s="24" t="s">
        <v>100</v>
      </c>
      <c r="C37" s="24" t="s">
        <v>101</v>
      </c>
      <c r="D37" s="24">
        <v>9.71</v>
      </c>
      <c r="E37" s="88" t="s">
        <v>21</v>
      </c>
      <c r="F37" s="16" t="s">
        <v>22</v>
      </c>
      <c r="G37" s="16" t="s">
        <v>23</v>
      </c>
      <c r="H37" s="24" t="s">
        <v>100</v>
      </c>
      <c r="I37" s="24" t="s">
        <v>24</v>
      </c>
      <c r="J37" s="129">
        <v>380</v>
      </c>
      <c r="K37" s="130">
        <f t="shared" si="3"/>
        <v>8739</v>
      </c>
      <c r="L37" s="94">
        <v>6</v>
      </c>
      <c r="M37" s="17" t="s">
        <v>25</v>
      </c>
      <c r="N37" s="130" t="s">
        <v>22</v>
      </c>
      <c r="O37" s="124">
        <v>0.6</v>
      </c>
      <c r="P37" s="128" t="s">
        <v>97</v>
      </c>
      <c r="Q37" s="52"/>
    </row>
    <row r="38" ht="27" spans="1:17">
      <c r="A38" s="66">
        <v>4</v>
      </c>
      <c r="B38" s="24" t="s">
        <v>102</v>
      </c>
      <c r="C38" s="24" t="s">
        <v>103</v>
      </c>
      <c r="D38" s="24">
        <v>21.83</v>
      </c>
      <c r="E38" s="88" t="s">
        <v>21</v>
      </c>
      <c r="F38" s="16" t="s">
        <v>22</v>
      </c>
      <c r="G38" s="16" t="s">
        <v>23</v>
      </c>
      <c r="H38" s="24" t="s">
        <v>102</v>
      </c>
      <c r="I38" s="24" t="s">
        <v>24</v>
      </c>
      <c r="J38" s="129">
        <v>380</v>
      </c>
      <c r="K38" s="130">
        <f t="shared" si="3"/>
        <v>19647</v>
      </c>
      <c r="L38" s="94">
        <v>15</v>
      </c>
      <c r="M38" s="17" t="s">
        <v>25</v>
      </c>
      <c r="N38" s="130" t="s">
        <v>22</v>
      </c>
      <c r="O38" s="124">
        <v>0.6</v>
      </c>
      <c r="P38" s="128" t="s">
        <v>97</v>
      </c>
      <c r="Q38" s="52"/>
    </row>
    <row r="39" ht="27" spans="1:17">
      <c r="A39" s="66">
        <v>5</v>
      </c>
      <c r="B39" s="24" t="s">
        <v>104</v>
      </c>
      <c r="C39" s="24" t="s">
        <v>105</v>
      </c>
      <c r="D39" s="24">
        <v>19.71</v>
      </c>
      <c r="E39" s="88" t="s">
        <v>21</v>
      </c>
      <c r="F39" s="16" t="s">
        <v>22</v>
      </c>
      <c r="G39" s="16" t="s">
        <v>23</v>
      </c>
      <c r="H39" s="24" t="s">
        <v>104</v>
      </c>
      <c r="I39" s="24" t="s">
        <v>24</v>
      </c>
      <c r="J39" s="129">
        <v>380</v>
      </c>
      <c r="K39" s="130">
        <f t="shared" si="3"/>
        <v>17739</v>
      </c>
      <c r="L39" s="94">
        <v>13</v>
      </c>
      <c r="M39" s="17" t="s">
        <v>25</v>
      </c>
      <c r="N39" s="130" t="s">
        <v>22</v>
      </c>
      <c r="O39" s="124">
        <v>0.6</v>
      </c>
      <c r="P39" s="128" t="s">
        <v>97</v>
      </c>
      <c r="Q39" s="52"/>
    </row>
    <row r="40" ht="27" spans="1:17">
      <c r="A40" s="66">
        <v>6</v>
      </c>
      <c r="B40" s="24" t="s">
        <v>106</v>
      </c>
      <c r="C40" s="24" t="s">
        <v>107</v>
      </c>
      <c r="D40" s="24">
        <v>27.26</v>
      </c>
      <c r="E40" s="88" t="s">
        <v>21</v>
      </c>
      <c r="F40" s="16" t="s">
        <v>22</v>
      </c>
      <c r="G40" s="16" t="s">
        <v>23</v>
      </c>
      <c r="H40" s="24" t="s">
        <v>106</v>
      </c>
      <c r="I40" s="24" t="s">
        <v>24</v>
      </c>
      <c r="J40" s="129">
        <v>380</v>
      </c>
      <c r="K40" s="130">
        <f t="shared" si="3"/>
        <v>24534</v>
      </c>
      <c r="L40" s="94">
        <v>19</v>
      </c>
      <c r="M40" s="17" t="s">
        <v>25</v>
      </c>
      <c r="N40" s="130" t="s">
        <v>22</v>
      </c>
      <c r="O40" s="124">
        <v>0.6</v>
      </c>
      <c r="P40" s="128" t="s">
        <v>97</v>
      </c>
      <c r="Q40" s="52"/>
    </row>
    <row r="41" ht="27" spans="1:17">
      <c r="A41" s="66">
        <v>7</v>
      </c>
      <c r="B41" s="24" t="s">
        <v>108</v>
      </c>
      <c r="C41" s="24" t="s">
        <v>109</v>
      </c>
      <c r="D41" s="24">
        <v>20</v>
      </c>
      <c r="E41" s="88" t="s">
        <v>21</v>
      </c>
      <c r="F41" s="16" t="s">
        <v>22</v>
      </c>
      <c r="G41" s="16" t="s">
        <v>23</v>
      </c>
      <c r="H41" s="24" t="s">
        <v>108</v>
      </c>
      <c r="I41" s="24" t="s">
        <v>24</v>
      </c>
      <c r="J41" s="129">
        <v>380</v>
      </c>
      <c r="K41" s="130">
        <f t="shared" si="3"/>
        <v>18000</v>
      </c>
      <c r="L41" s="94">
        <v>14</v>
      </c>
      <c r="M41" s="17" t="s">
        <v>25</v>
      </c>
      <c r="N41" s="130" t="s">
        <v>22</v>
      </c>
      <c r="O41" s="124">
        <v>0.6</v>
      </c>
      <c r="P41" s="128" t="s">
        <v>97</v>
      </c>
      <c r="Q41" s="52"/>
    </row>
    <row r="42" ht="27" spans="1:17">
      <c r="A42" s="66">
        <v>8</v>
      </c>
      <c r="B42" s="24" t="s">
        <v>110</v>
      </c>
      <c r="C42" s="24" t="s">
        <v>111</v>
      </c>
      <c r="D42" s="24">
        <v>15.07</v>
      </c>
      <c r="E42" s="88" t="s">
        <v>21</v>
      </c>
      <c r="F42" s="16" t="s">
        <v>22</v>
      </c>
      <c r="G42" s="16" t="s">
        <v>23</v>
      </c>
      <c r="H42" s="24" t="s">
        <v>110</v>
      </c>
      <c r="I42" s="24" t="s">
        <v>24</v>
      </c>
      <c r="J42" s="129">
        <v>380</v>
      </c>
      <c r="K42" s="130">
        <f t="shared" si="3"/>
        <v>13563</v>
      </c>
      <c r="L42" s="94">
        <v>10</v>
      </c>
      <c r="M42" s="17" t="s">
        <v>25</v>
      </c>
      <c r="N42" s="130" t="s">
        <v>22</v>
      </c>
      <c r="O42" s="124">
        <v>0.6</v>
      </c>
      <c r="P42" s="128" t="s">
        <v>97</v>
      </c>
      <c r="Q42" s="52"/>
    </row>
    <row r="43" ht="24" spans="1:17">
      <c r="A43" s="89">
        <v>1</v>
      </c>
      <c r="B43" s="90" t="s">
        <v>112</v>
      </c>
      <c r="C43" s="91" t="s">
        <v>113</v>
      </c>
      <c r="D43" s="74">
        <v>21</v>
      </c>
      <c r="E43" s="74" t="s">
        <v>21</v>
      </c>
      <c r="F43" s="74" t="s">
        <v>22</v>
      </c>
      <c r="G43" s="74" t="s">
        <v>23</v>
      </c>
      <c r="H43" s="90" t="s">
        <v>112</v>
      </c>
      <c r="I43" s="131" t="s">
        <v>114</v>
      </c>
      <c r="J43" s="74">
        <v>380</v>
      </c>
      <c r="K43" s="74">
        <f t="shared" ref="K43:K46" si="4">D43*1000</f>
        <v>21000</v>
      </c>
      <c r="L43" s="74">
        <f t="shared" ref="L43:L46" si="5">D43*0.6</f>
        <v>12.6</v>
      </c>
      <c r="M43" s="74" t="s">
        <v>25</v>
      </c>
      <c r="N43" s="74" t="s">
        <v>22</v>
      </c>
      <c r="O43" s="132">
        <v>0.6</v>
      </c>
      <c r="P43" s="131" t="s">
        <v>115</v>
      </c>
      <c r="Q43" s="52"/>
    </row>
    <row r="44" ht="24" spans="1:17">
      <c r="A44" s="89">
        <v>2</v>
      </c>
      <c r="B44" s="90" t="s">
        <v>116</v>
      </c>
      <c r="C44" s="91" t="s">
        <v>117</v>
      </c>
      <c r="D44" s="74">
        <v>10.5</v>
      </c>
      <c r="E44" s="74" t="s">
        <v>21</v>
      </c>
      <c r="F44" s="74" t="s">
        <v>22</v>
      </c>
      <c r="G44" s="74" t="s">
        <v>23</v>
      </c>
      <c r="H44" s="90" t="s">
        <v>116</v>
      </c>
      <c r="I44" s="131" t="s">
        <v>114</v>
      </c>
      <c r="J44" s="74">
        <v>380</v>
      </c>
      <c r="K44" s="74">
        <f t="shared" si="4"/>
        <v>10500</v>
      </c>
      <c r="L44" s="74">
        <f t="shared" si="5"/>
        <v>6.3</v>
      </c>
      <c r="M44" s="74" t="s">
        <v>25</v>
      </c>
      <c r="N44" s="74" t="s">
        <v>22</v>
      </c>
      <c r="O44" s="132">
        <v>0.6</v>
      </c>
      <c r="P44" s="131" t="s">
        <v>115</v>
      </c>
      <c r="Q44" s="52"/>
    </row>
    <row r="45" ht="24" spans="1:17">
      <c r="A45" s="89">
        <v>3</v>
      </c>
      <c r="B45" s="90" t="s">
        <v>118</v>
      </c>
      <c r="C45" s="91" t="s">
        <v>119</v>
      </c>
      <c r="D45" s="74">
        <v>13.635</v>
      </c>
      <c r="E45" s="74" t="s">
        <v>21</v>
      </c>
      <c r="F45" s="74" t="s">
        <v>22</v>
      </c>
      <c r="G45" s="74" t="s">
        <v>23</v>
      </c>
      <c r="H45" s="90" t="s">
        <v>118</v>
      </c>
      <c r="I45" s="131" t="s">
        <v>114</v>
      </c>
      <c r="J45" s="74">
        <v>380</v>
      </c>
      <c r="K45" s="74">
        <f t="shared" si="4"/>
        <v>13635</v>
      </c>
      <c r="L45" s="74">
        <f t="shared" si="5"/>
        <v>8.181</v>
      </c>
      <c r="M45" s="74" t="s">
        <v>25</v>
      </c>
      <c r="N45" s="74" t="s">
        <v>22</v>
      </c>
      <c r="O45" s="132">
        <v>0.6</v>
      </c>
      <c r="P45" s="131" t="s">
        <v>115</v>
      </c>
      <c r="Q45" s="52"/>
    </row>
    <row r="46" ht="24" spans="1:16">
      <c r="A46" s="89">
        <v>4</v>
      </c>
      <c r="B46" s="90" t="s">
        <v>120</v>
      </c>
      <c r="C46" s="91" t="s">
        <v>121</v>
      </c>
      <c r="D46" s="74">
        <v>15</v>
      </c>
      <c r="E46" s="74" t="s">
        <v>21</v>
      </c>
      <c r="F46" s="74" t="s">
        <v>22</v>
      </c>
      <c r="G46" s="74" t="s">
        <v>23</v>
      </c>
      <c r="H46" s="90" t="s">
        <v>120</v>
      </c>
      <c r="I46" s="131" t="s">
        <v>114</v>
      </c>
      <c r="J46" s="74">
        <v>380</v>
      </c>
      <c r="K46" s="74">
        <f t="shared" si="4"/>
        <v>15000</v>
      </c>
      <c r="L46" s="74">
        <f t="shared" si="5"/>
        <v>9</v>
      </c>
      <c r="M46" s="74" t="s">
        <v>25</v>
      </c>
      <c r="N46" s="74" t="s">
        <v>22</v>
      </c>
      <c r="O46" s="132">
        <v>0.6</v>
      </c>
      <c r="P46" s="131" t="s">
        <v>115</v>
      </c>
    </row>
    <row r="47" ht="24" spans="1:17">
      <c r="A47" s="92">
        <v>1</v>
      </c>
      <c r="B47" s="75" t="s">
        <v>122</v>
      </c>
      <c r="C47" s="75" t="s">
        <v>123</v>
      </c>
      <c r="D47" s="75">
        <v>25</v>
      </c>
      <c r="E47" s="75" t="s">
        <v>21</v>
      </c>
      <c r="F47" s="75" t="s">
        <v>22</v>
      </c>
      <c r="G47" s="75" t="s">
        <v>23</v>
      </c>
      <c r="H47" s="75" t="s">
        <v>122</v>
      </c>
      <c r="I47" s="133" t="s">
        <v>114</v>
      </c>
      <c r="J47" s="75">
        <v>380</v>
      </c>
      <c r="K47" s="75">
        <v>23000</v>
      </c>
      <c r="L47" s="75">
        <v>13</v>
      </c>
      <c r="M47" s="75" t="s">
        <v>25</v>
      </c>
      <c r="N47" s="75" t="s">
        <v>22</v>
      </c>
      <c r="O47" s="134">
        <v>0.6</v>
      </c>
      <c r="P47" t="s">
        <v>124</v>
      </c>
      <c r="Q47" s="150" t="s">
        <v>125</v>
      </c>
    </row>
    <row r="48" ht="24" spans="1:17">
      <c r="A48" s="92">
        <v>2</v>
      </c>
      <c r="B48" s="75" t="s">
        <v>126</v>
      </c>
      <c r="C48" s="75" t="s">
        <v>127</v>
      </c>
      <c r="D48" s="75">
        <v>13</v>
      </c>
      <c r="E48" s="75" t="s">
        <v>21</v>
      </c>
      <c r="F48" s="75" t="s">
        <v>22</v>
      </c>
      <c r="G48" s="75" t="s">
        <v>23</v>
      </c>
      <c r="H48" s="75" t="s">
        <v>126</v>
      </c>
      <c r="I48" s="133" t="s">
        <v>114</v>
      </c>
      <c r="J48" s="75">
        <v>380</v>
      </c>
      <c r="K48" s="75">
        <v>13000</v>
      </c>
      <c r="L48" s="75">
        <v>7</v>
      </c>
      <c r="M48" s="75" t="s">
        <v>25</v>
      </c>
      <c r="N48" s="75" t="s">
        <v>22</v>
      </c>
      <c r="O48" s="134">
        <v>0.6</v>
      </c>
      <c r="P48" t="s">
        <v>124</v>
      </c>
      <c r="Q48" s="150" t="s">
        <v>128</v>
      </c>
    </row>
    <row r="49" ht="24" spans="1:17">
      <c r="A49" s="92">
        <v>3</v>
      </c>
      <c r="B49" s="75" t="s">
        <v>129</v>
      </c>
      <c r="C49" s="75" t="s">
        <v>130</v>
      </c>
      <c r="D49" s="75">
        <v>10.2</v>
      </c>
      <c r="E49" s="75" t="s">
        <v>21</v>
      </c>
      <c r="F49" s="75" t="s">
        <v>22</v>
      </c>
      <c r="G49" s="75" t="s">
        <v>23</v>
      </c>
      <c r="H49" s="75" t="s">
        <v>129</v>
      </c>
      <c r="I49" s="133" t="s">
        <v>114</v>
      </c>
      <c r="J49" s="75">
        <v>380</v>
      </c>
      <c r="K49" s="75">
        <v>10200</v>
      </c>
      <c r="L49" s="75">
        <v>6.5</v>
      </c>
      <c r="M49" s="75" t="s">
        <v>25</v>
      </c>
      <c r="N49" s="75" t="s">
        <v>22</v>
      </c>
      <c r="O49" s="134">
        <v>0.6</v>
      </c>
      <c r="P49" t="s">
        <v>124</v>
      </c>
      <c r="Q49" s="150" t="s">
        <v>131</v>
      </c>
    </row>
    <row r="50" ht="24" spans="1:17">
      <c r="A50" s="92">
        <v>4</v>
      </c>
      <c r="B50" s="75" t="s">
        <v>132</v>
      </c>
      <c r="C50" s="75" t="s">
        <v>133</v>
      </c>
      <c r="D50" s="75">
        <v>25</v>
      </c>
      <c r="E50" s="75" t="s">
        <v>21</v>
      </c>
      <c r="F50" s="75" t="s">
        <v>22</v>
      </c>
      <c r="G50" s="75" t="s">
        <v>23</v>
      </c>
      <c r="H50" s="75" t="s">
        <v>132</v>
      </c>
      <c r="I50" s="133" t="s">
        <v>114</v>
      </c>
      <c r="J50" s="75">
        <v>380</v>
      </c>
      <c r="K50" s="75">
        <v>23000</v>
      </c>
      <c r="L50" s="75">
        <v>13</v>
      </c>
      <c r="M50" s="75" t="s">
        <v>25</v>
      </c>
      <c r="N50" s="75" t="s">
        <v>22</v>
      </c>
      <c r="O50" s="134">
        <v>0.6</v>
      </c>
      <c r="P50" t="s">
        <v>124</v>
      </c>
      <c r="Q50" s="150" t="s">
        <v>134</v>
      </c>
    </row>
    <row r="51" ht="27" spans="1:17">
      <c r="A51" s="89">
        <v>1</v>
      </c>
      <c r="B51" s="93" t="s">
        <v>135</v>
      </c>
      <c r="C51" s="93" t="s">
        <v>136</v>
      </c>
      <c r="D51" s="94">
        <v>17.94</v>
      </c>
      <c r="E51" s="14" t="s">
        <v>21</v>
      </c>
      <c r="F51" s="14" t="s">
        <v>22</v>
      </c>
      <c r="G51" s="14" t="s">
        <v>23</v>
      </c>
      <c r="H51" s="95" t="s">
        <v>135</v>
      </c>
      <c r="I51" s="98" t="s">
        <v>114</v>
      </c>
      <c r="J51" s="98" t="s">
        <v>137</v>
      </c>
      <c r="K51" s="135">
        <v>17940</v>
      </c>
      <c r="L51" s="94">
        <v>10</v>
      </c>
      <c r="M51" s="39" t="s">
        <v>25</v>
      </c>
      <c r="N51" s="115" t="s">
        <v>22</v>
      </c>
      <c r="O51" s="40">
        <v>0.6</v>
      </c>
      <c r="P51" s="99"/>
      <c r="Q51" s="52"/>
    </row>
    <row r="52" ht="27" spans="1:17">
      <c r="A52" s="89"/>
      <c r="B52" s="93" t="s">
        <v>138</v>
      </c>
      <c r="C52" s="93" t="s">
        <v>139</v>
      </c>
      <c r="D52" s="94">
        <v>12</v>
      </c>
      <c r="E52" s="14" t="s">
        <v>21</v>
      </c>
      <c r="F52" s="14" t="s">
        <v>22</v>
      </c>
      <c r="G52" s="14" t="s">
        <v>23</v>
      </c>
      <c r="H52" s="95" t="s">
        <v>138</v>
      </c>
      <c r="I52" s="98" t="s">
        <v>114</v>
      </c>
      <c r="J52" s="98" t="s">
        <v>137</v>
      </c>
      <c r="K52" s="135">
        <v>12000</v>
      </c>
      <c r="L52" s="94">
        <v>9</v>
      </c>
      <c r="M52" s="39" t="s">
        <v>25</v>
      </c>
      <c r="N52" s="115" t="s">
        <v>22</v>
      </c>
      <c r="O52" s="40">
        <v>0.6</v>
      </c>
      <c r="P52" s="99"/>
      <c r="Q52" s="52"/>
    </row>
    <row r="53" ht="27" spans="1:17">
      <c r="A53" s="96">
        <v>3</v>
      </c>
      <c r="B53" s="96" t="s">
        <v>140</v>
      </c>
      <c r="C53" s="96" t="s">
        <v>141</v>
      </c>
      <c r="D53" s="96">
        <v>20</v>
      </c>
      <c r="E53" s="88" t="s">
        <v>21</v>
      </c>
      <c r="F53" s="97" t="s">
        <v>22</v>
      </c>
      <c r="G53" s="97" t="s">
        <v>23</v>
      </c>
      <c r="H53" s="98" t="str">
        <f t="shared" ref="H53:H59" si="6">B53</f>
        <v>麦金安</v>
      </c>
      <c r="I53" s="98" t="s">
        <v>24</v>
      </c>
      <c r="J53" s="136" t="s">
        <v>142</v>
      </c>
      <c r="K53" s="98">
        <f t="shared" ref="K53:K59" si="7">D53*1000</f>
        <v>20000</v>
      </c>
      <c r="L53" s="137">
        <f t="shared" ref="L53:L59" si="8">D53*1.2</f>
        <v>24</v>
      </c>
      <c r="M53" s="98" t="s">
        <v>25</v>
      </c>
      <c r="N53" s="98">
        <f t="shared" ref="N53:N59" si="9">K53*0.18</f>
        <v>3600</v>
      </c>
      <c r="O53" s="138">
        <v>0.6</v>
      </c>
      <c r="P53" s="139" t="s">
        <v>143</v>
      </c>
      <c r="Q53" s="52"/>
    </row>
    <row r="54" ht="27" spans="1:17">
      <c r="A54" s="96">
        <v>4</v>
      </c>
      <c r="B54" s="99" t="s">
        <v>144</v>
      </c>
      <c r="C54" s="24" t="s">
        <v>145</v>
      </c>
      <c r="D54" s="100">
        <v>22.77</v>
      </c>
      <c r="E54" s="88" t="s">
        <v>21</v>
      </c>
      <c r="F54" s="97" t="s">
        <v>22</v>
      </c>
      <c r="G54" s="97" t="s">
        <v>23</v>
      </c>
      <c r="H54" s="98" t="str">
        <f t="shared" si="6"/>
        <v>梁文强</v>
      </c>
      <c r="I54" s="98" t="s">
        <v>24</v>
      </c>
      <c r="J54" s="136" t="s">
        <v>142</v>
      </c>
      <c r="K54" s="98">
        <f t="shared" si="7"/>
        <v>22770</v>
      </c>
      <c r="L54" s="137">
        <f t="shared" si="8"/>
        <v>27.324</v>
      </c>
      <c r="M54" s="98" t="s">
        <v>25</v>
      </c>
      <c r="N54" s="98">
        <f t="shared" si="9"/>
        <v>4098.6</v>
      </c>
      <c r="O54" s="138">
        <v>0.6</v>
      </c>
      <c r="P54" s="139"/>
      <c r="Q54" s="52"/>
    </row>
    <row r="55" ht="27" spans="1:17">
      <c r="A55" s="96">
        <v>5</v>
      </c>
      <c r="B55" s="99" t="s">
        <v>146</v>
      </c>
      <c r="C55" s="96" t="s">
        <v>147</v>
      </c>
      <c r="D55" s="101">
        <v>10</v>
      </c>
      <c r="E55" s="88" t="s">
        <v>21</v>
      </c>
      <c r="F55" s="97" t="s">
        <v>22</v>
      </c>
      <c r="G55" s="97" t="s">
        <v>23</v>
      </c>
      <c r="H55" s="98" t="str">
        <f t="shared" si="6"/>
        <v>何大顺</v>
      </c>
      <c r="I55" s="98" t="s">
        <v>24</v>
      </c>
      <c r="J55" s="136" t="s">
        <v>142</v>
      </c>
      <c r="K55" s="98">
        <f t="shared" si="7"/>
        <v>10000</v>
      </c>
      <c r="L55" s="137">
        <f t="shared" si="8"/>
        <v>12</v>
      </c>
      <c r="M55" s="98" t="s">
        <v>25</v>
      </c>
      <c r="N55" s="98">
        <f t="shared" si="9"/>
        <v>1800</v>
      </c>
      <c r="O55" s="138">
        <v>0.6</v>
      </c>
      <c r="P55" s="124"/>
      <c r="Q55" s="52"/>
    </row>
    <row r="56" ht="27" spans="1:17">
      <c r="A56" s="96">
        <v>6</v>
      </c>
      <c r="B56" s="100" t="s">
        <v>148</v>
      </c>
      <c r="C56" s="28" t="s">
        <v>149</v>
      </c>
      <c r="D56" s="16">
        <v>13.69</v>
      </c>
      <c r="E56" s="88" t="s">
        <v>21</v>
      </c>
      <c r="F56" s="97" t="s">
        <v>22</v>
      </c>
      <c r="G56" s="97" t="s">
        <v>23</v>
      </c>
      <c r="H56" s="98" t="str">
        <f t="shared" si="6"/>
        <v>欧泳娥</v>
      </c>
      <c r="I56" s="98" t="s">
        <v>24</v>
      </c>
      <c r="J56" s="136" t="s">
        <v>142</v>
      </c>
      <c r="K56" s="98">
        <f t="shared" si="7"/>
        <v>13690</v>
      </c>
      <c r="L56" s="137">
        <f t="shared" si="8"/>
        <v>16.428</v>
      </c>
      <c r="M56" s="98" t="s">
        <v>25</v>
      </c>
      <c r="N56" s="98">
        <f t="shared" si="9"/>
        <v>2464.2</v>
      </c>
      <c r="O56" s="138">
        <v>0.6</v>
      </c>
      <c r="P56" s="16" t="s">
        <v>143</v>
      </c>
      <c r="Q56" s="52"/>
    </row>
    <row r="57" ht="27" spans="1:17">
      <c r="A57" s="96">
        <v>7</v>
      </c>
      <c r="B57" s="102" t="s">
        <v>150</v>
      </c>
      <c r="C57" s="103" t="s">
        <v>151</v>
      </c>
      <c r="D57" s="102">
        <v>16.88</v>
      </c>
      <c r="E57" s="88" t="s">
        <v>21</v>
      </c>
      <c r="F57" s="97" t="s">
        <v>22</v>
      </c>
      <c r="G57" s="97" t="s">
        <v>23</v>
      </c>
      <c r="H57" s="98" t="str">
        <f t="shared" si="6"/>
        <v>钟全枝</v>
      </c>
      <c r="I57" s="98" t="s">
        <v>24</v>
      </c>
      <c r="J57" s="136" t="s">
        <v>142</v>
      </c>
      <c r="K57" s="98">
        <f t="shared" si="7"/>
        <v>16880</v>
      </c>
      <c r="L57" s="137">
        <f t="shared" si="8"/>
        <v>20.256</v>
      </c>
      <c r="M57" s="98" t="s">
        <v>25</v>
      </c>
      <c r="N57" s="98">
        <f t="shared" si="9"/>
        <v>3038.4</v>
      </c>
      <c r="O57" s="138">
        <v>0.6</v>
      </c>
      <c r="P57" s="97"/>
      <c r="Q57" s="52"/>
    </row>
    <row r="58" ht="27" spans="1:16">
      <c r="A58" s="96">
        <v>8</v>
      </c>
      <c r="B58" s="99" t="s">
        <v>152</v>
      </c>
      <c r="C58" s="99" t="s">
        <v>153</v>
      </c>
      <c r="D58" s="97">
        <v>39</v>
      </c>
      <c r="E58" s="88" t="s">
        <v>21</v>
      </c>
      <c r="F58" s="97" t="s">
        <v>22</v>
      </c>
      <c r="G58" s="97" t="s">
        <v>23</v>
      </c>
      <c r="H58" s="98" t="str">
        <f t="shared" si="6"/>
        <v>赵华基</v>
      </c>
      <c r="I58" s="98" t="s">
        <v>24</v>
      </c>
      <c r="J58" s="136" t="s">
        <v>142</v>
      </c>
      <c r="K58" s="98">
        <f t="shared" si="7"/>
        <v>39000</v>
      </c>
      <c r="L58" s="137">
        <f t="shared" si="8"/>
        <v>46.8</v>
      </c>
      <c r="M58" s="98" t="s">
        <v>25</v>
      </c>
      <c r="N58" s="98">
        <f t="shared" si="9"/>
        <v>7020</v>
      </c>
      <c r="O58" s="138">
        <v>0.6</v>
      </c>
      <c r="P58" s="16" t="s">
        <v>143</v>
      </c>
    </row>
    <row r="59" ht="27" spans="1:16">
      <c r="A59" s="97">
        <v>9</v>
      </c>
      <c r="B59" s="104" t="s">
        <v>154</v>
      </c>
      <c r="C59" s="97" t="s">
        <v>155</v>
      </c>
      <c r="D59" s="97">
        <v>8</v>
      </c>
      <c r="E59" s="88" t="s">
        <v>21</v>
      </c>
      <c r="F59" s="97" t="s">
        <v>22</v>
      </c>
      <c r="G59" s="97" t="s">
        <v>23</v>
      </c>
      <c r="H59" s="98" t="str">
        <f t="shared" si="6"/>
        <v>黎鉴光</v>
      </c>
      <c r="I59" s="98" t="s">
        <v>24</v>
      </c>
      <c r="J59" s="136" t="s">
        <v>142</v>
      </c>
      <c r="K59" s="98">
        <f t="shared" si="7"/>
        <v>8000</v>
      </c>
      <c r="L59" s="137">
        <f t="shared" si="8"/>
        <v>9.6</v>
      </c>
      <c r="M59" s="98" t="s">
        <v>25</v>
      </c>
      <c r="N59" s="98">
        <f t="shared" si="9"/>
        <v>1440</v>
      </c>
      <c r="O59" s="138">
        <v>0.6</v>
      </c>
      <c r="P59" s="97"/>
    </row>
    <row r="60" ht="27" spans="1:16">
      <c r="A60" s="63">
        <v>1</v>
      </c>
      <c r="B60" s="64" t="s">
        <v>156</v>
      </c>
      <c r="C60" s="64" t="s">
        <v>157</v>
      </c>
      <c r="D60" s="65">
        <v>15.54</v>
      </c>
      <c r="E60" s="63" t="s">
        <v>21</v>
      </c>
      <c r="F60" s="65" t="s">
        <v>22</v>
      </c>
      <c r="G60" s="65" t="s">
        <v>23</v>
      </c>
      <c r="H60" s="64" t="s">
        <v>156</v>
      </c>
      <c r="I60" s="110" t="s">
        <v>24</v>
      </c>
      <c r="J60" s="97">
        <v>380</v>
      </c>
      <c r="K60" s="111">
        <f>D60*1000*0.9</f>
        <v>13986</v>
      </c>
      <c r="L60" s="65">
        <f>D60*0.6</f>
        <v>9.324</v>
      </c>
      <c r="M60" s="63" t="s">
        <v>25</v>
      </c>
      <c r="N60" s="63" t="s">
        <v>22</v>
      </c>
      <c r="O60" s="112">
        <v>0.6</v>
      </c>
      <c r="P60" s="113" t="s">
        <v>37</v>
      </c>
    </row>
    <row r="61" ht="27" spans="1:16">
      <c r="A61" s="65">
        <v>2</v>
      </c>
      <c r="B61" s="64" t="s">
        <v>158</v>
      </c>
      <c r="C61" s="64" t="s">
        <v>159</v>
      </c>
      <c r="D61" s="65">
        <v>20.35</v>
      </c>
      <c r="E61" s="63" t="s">
        <v>21</v>
      </c>
      <c r="F61" s="65" t="s">
        <v>22</v>
      </c>
      <c r="G61" s="65" t="s">
        <v>23</v>
      </c>
      <c r="H61" s="64" t="s">
        <v>158</v>
      </c>
      <c r="I61" s="110" t="s">
        <v>24</v>
      </c>
      <c r="J61" s="97">
        <v>380</v>
      </c>
      <c r="K61" s="111">
        <f>D61*1000*0.9</f>
        <v>18315</v>
      </c>
      <c r="L61" s="65">
        <f>D61*0.6</f>
        <v>12.21</v>
      </c>
      <c r="M61" s="63" t="s">
        <v>25</v>
      </c>
      <c r="N61" s="63" t="s">
        <v>22</v>
      </c>
      <c r="O61" s="112">
        <v>0.6</v>
      </c>
      <c r="P61" s="113" t="s">
        <v>37</v>
      </c>
    </row>
    <row r="62" ht="36" spans="1:16">
      <c r="A62" s="76"/>
      <c r="B62" s="74" t="s">
        <v>160</v>
      </c>
      <c r="C62" s="74" t="s">
        <v>161</v>
      </c>
      <c r="D62" s="74">
        <v>13.4</v>
      </c>
      <c r="E62" s="74" t="s">
        <v>21</v>
      </c>
      <c r="F62" s="105" t="s">
        <v>22</v>
      </c>
      <c r="G62" s="89" t="s">
        <v>23</v>
      </c>
      <c r="H62" s="74" t="s">
        <v>160</v>
      </c>
      <c r="I62" s="140" t="s">
        <v>24</v>
      </c>
      <c r="J62" s="89">
        <v>380</v>
      </c>
      <c r="K62" s="74">
        <f t="shared" ref="K62:K74" si="10">D62*1000</f>
        <v>13400</v>
      </c>
      <c r="L62" s="89">
        <f t="shared" ref="L62:L74" si="11">D62*0.5</f>
        <v>6.7</v>
      </c>
      <c r="M62" s="89" t="s">
        <v>25</v>
      </c>
      <c r="N62" s="118">
        <f t="shared" ref="N62:N74" si="12">K62*0.18</f>
        <v>2412</v>
      </c>
      <c r="O62" s="141">
        <v>0.6</v>
      </c>
      <c r="P62" s="131" t="s">
        <v>162</v>
      </c>
    </row>
    <row r="63" ht="24" spans="1:16">
      <c r="A63" s="76"/>
      <c r="B63" s="74" t="s">
        <v>163</v>
      </c>
      <c r="C63" s="74" t="s">
        <v>164</v>
      </c>
      <c r="D63" s="74">
        <v>30.8</v>
      </c>
      <c r="E63" s="74" t="s">
        <v>21</v>
      </c>
      <c r="F63" s="105" t="s">
        <v>22</v>
      </c>
      <c r="G63" s="89" t="s">
        <v>23</v>
      </c>
      <c r="H63" s="74" t="s">
        <v>163</v>
      </c>
      <c r="I63" s="140" t="s">
        <v>24</v>
      </c>
      <c r="J63" s="89">
        <v>380</v>
      </c>
      <c r="K63" s="74">
        <f t="shared" si="10"/>
        <v>30800</v>
      </c>
      <c r="L63" s="89">
        <f t="shared" si="11"/>
        <v>15.4</v>
      </c>
      <c r="M63" s="89" t="s">
        <v>25</v>
      </c>
      <c r="N63" s="118">
        <f t="shared" si="12"/>
        <v>5544</v>
      </c>
      <c r="O63" s="141">
        <v>0.6</v>
      </c>
      <c r="P63" s="131" t="s">
        <v>165</v>
      </c>
    </row>
    <row r="64" ht="24" spans="1:16">
      <c r="A64" s="66"/>
      <c r="B64" s="74" t="s">
        <v>166</v>
      </c>
      <c r="C64" s="74" t="s">
        <v>167</v>
      </c>
      <c r="D64" s="74">
        <v>30</v>
      </c>
      <c r="E64" s="74" t="s">
        <v>21</v>
      </c>
      <c r="F64" s="105" t="s">
        <v>22</v>
      </c>
      <c r="G64" s="89" t="s">
        <v>23</v>
      </c>
      <c r="H64" s="74" t="s">
        <v>166</v>
      </c>
      <c r="I64" s="140" t="s">
        <v>24</v>
      </c>
      <c r="J64" s="89">
        <v>380</v>
      </c>
      <c r="K64" s="74">
        <f t="shared" si="10"/>
        <v>30000</v>
      </c>
      <c r="L64" s="89">
        <f t="shared" si="11"/>
        <v>15</v>
      </c>
      <c r="M64" s="89" t="s">
        <v>25</v>
      </c>
      <c r="N64" s="118">
        <f t="shared" si="12"/>
        <v>5400</v>
      </c>
      <c r="O64" s="141">
        <v>0.6</v>
      </c>
      <c r="P64" s="131" t="s">
        <v>165</v>
      </c>
    </row>
    <row r="65" ht="24" spans="1:16">
      <c r="A65" s="66"/>
      <c r="B65" s="74" t="s">
        <v>168</v>
      </c>
      <c r="C65" s="74" t="s">
        <v>169</v>
      </c>
      <c r="D65" s="74">
        <v>25.53</v>
      </c>
      <c r="E65" s="74" t="s">
        <v>21</v>
      </c>
      <c r="F65" s="105" t="s">
        <v>22</v>
      </c>
      <c r="G65" s="89" t="s">
        <v>23</v>
      </c>
      <c r="H65" s="74" t="s">
        <v>168</v>
      </c>
      <c r="I65" s="140" t="s">
        <v>24</v>
      </c>
      <c r="J65" s="89">
        <v>380</v>
      </c>
      <c r="K65" s="74">
        <f t="shared" si="10"/>
        <v>25530</v>
      </c>
      <c r="L65" s="89">
        <f t="shared" si="11"/>
        <v>12.765</v>
      </c>
      <c r="M65" s="89" t="s">
        <v>25</v>
      </c>
      <c r="N65" s="118">
        <f t="shared" si="12"/>
        <v>4595.4</v>
      </c>
      <c r="O65" s="141">
        <v>0.6</v>
      </c>
      <c r="P65" s="131" t="s">
        <v>165</v>
      </c>
    </row>
    <row r="66" ht="24" spans="1:16">
      <c r="A66" s="66"/>
      <c r="B66" s="74" t="s">
        <v>170</v>
      </c>
      <c r="C66" s="74" t="s">
        <v>171</v>
      </c>
      <c r="D66" s="74">
        <v>26.27</v>
      </c>
      <c r="E66" s="74" t="s">
        <v>21</v>
      </c>
      <c r="F66" s="105" t="s">
        <v>22</v>
      </c>
      <c r="G66" s="89" t="s">
        <v>23</v>
      </c>
      <c r="H66" s="74" t="s">
        <v>170</v>
      </c>
      <c r="I66" s="140" t="s">
        <v>24</v>
      </c>
      <c r="J66" s="89">
        <v>380</v>
      </c>
      <c r="K66" s="74">
        <f t="shared" si="10"/>
        <v>26270</v>
      </c>
      <c r="L66" s="89">
        <f t="shared" si="11"/>
        <v>13.135</v>
      </c>
      <c r="M66" s="89" t="s">
        <v>25</v>
      </c>
      <c r="N66" s="118">
        <f t="shared" si="12"/>
        <v>4728.6</v>
      </c>
      <c r="O66" s="141">
        <v>0.6</v>
      </c>
      <c r="P66" s="131" t="s">
        <v>172</v>
      </c>
    </row>
    <row r="67" ht="24" spans="1:16">
      <c r="A67" s="66"/>
      <c r="B67" s="74" t="s">
        <v>173</v>
      </c>
      <c r="C67" s="74" t="s">
        <v>174</v>
      </c>
      <c r="D67" s="74">
        <v>55.35</v>
      </c>
      <c r="E67" s="74" t="s">
        <v>21</v>
      </c>
      <c r="F67" s="105" t="s">
        <v>22</v>
      </c>
      <c r="G67" s="89" t="s">
        <v>23</v>
      </c>
      <c r="H67" s="74" t="s">
        <v>173</v>
      </c>
      <c r="I67" s="140" t="s">
        <v>24</v>
      </c>
      <c r="J67" s="89">
        <v>380</v>
      </c>
      <c r="K67" s="74">
        <f t="shared" si="10"/>
        <v>55350</v>
      </c>
      <c r="L67" s="89">
        <f t="shared" si="11"/>
        <v>27.675</v>
      </c>
      <c r="M67" s="89" t="s">
        <v>25</v>
      </c>
      <c r="N67" s="118">
        <f t="shared" si="12"/>
        <v>9963</v>
      </c>
      <c r="O67" s="141">
        <v>0.6</v>
      </c>
      <c r="P67" s="131" t="s">
        <v>165</v>
      </c>
    </row>
    <row r="68" ht="24" spans="1:16">
      <c r="A68" s="66"/>
      <c r="B68" s="74" t="s">
        <v>175</v>
      </c>
      <c r="C68" s="74" t="s">
        <v>176</v>
      </c>
      <c r="D68" s="74">
        <v>10.73</v>
      </c>
      <c r="E68" s="74" t="s">
        <v>21</v>
      </c>
      <c r="F68" s="105" t="s">
        <v>22</v>
      </c>
      <c r="G68" s="89" t="s">
        <v>23</v>
      </c>
      <c r="H68" s="74" t="s">
        <v>175</v>
      </c>
      <c r="I68" s="140" t="s">
        <v>24</v>
      </c>
      <c r="J68" s="89">
        <v>220</v>
      </c>
      <c r="K68" s="74">
        <f t="shared" si="10"/>
        <v>10730</v>
      </c>
      <c r="L68" s="89">
        <f t="shared" si="11"/>
        <v>5.365</v>
      </c>
      <c r="M68" s="89" t="s">
        <v>25</v>
      </c>
      <c r="N68" s="118">
        <f t="shared" si="12"/>
        <v>1931.4</v>
      </c>
      <c r="O68" s="141">
        <v>0.6</v>
      </c>
      <c r="P68" s="131" t="s">
        <v>165</v>
      </c>
    </row>
    <row r="69" ht="24" spans="1:16">
      <c r="A69" s="66"/>
      <c r="B69" s="74" t="s">
        <v>177</v>
      </c>
      <c r="C69" s="74" t="s">
        <v>178</v>
      </c>
      <c r="D69" s="74">
        <v>21.17</v>
      </c>
      <c r="E69" s="74" t="s">
        <v>21</v>
      </c>
      <c r="F69" s="105" t="s">
        <v>22</v>
      </c>
      <c r="G69" s="89" t="s">
        <v>23</v>
      </c>
      <c r="H69" s="74" t="s">
        <v>177</v>
      </c>
      <c r="I69" s="140" t="s">
        <v>24</v>
      </c>
      <c r="J69" s="89">
        <v>380</v>
      </c>
      <c r="K69" s="74">
        <f t="shared" si="10"/>
        <v>21170</v>
      </c>
      <c r="L69" s="89">
        <f t="shared" si="11"/>
        <v>10.585</v>
      </c>
      <c r="M69" s="89" t="s">
        <v>25</v>
      </c>
      <c r="N69" s="118">
        <f t="shared" si="12"/>
        <v>3810.6</v>
      </c>
      <c r="O69" s="141">
        <v>0.6</v>
      </c>
      <c r="P69" s="131" t="s">
        <v>165</v>
      </c>
    </row>
    <row r="70" ht="24" spans="1:16">
      <c r="A70" s="80"/>
      <c r="B70" s="74" t="s">
        <v>179</v>
      </c>
      <c r="C70" s="74" t="s">
        <v>180</v>
      </c>
      <c r="D70" s="74">
        <v>20.88</v>
      </c>
      <c r="E70" s="74" t="s">
        <v>21</v>
      </c>
      <c r="F70" s="105" t="s">
        <v>22</v>
      </c>
      <c r="G70" s="89" t="s">
        <v>23</v>
      </c>
      <c r="H70" s="74" t="s">
        <v>179</v>
      </c>
      <c r="I70" s="140" t="s">
        <v>24</v>
      </c>
      <c r="J70" s="89">
        <v>380</v>
      </c>
      <c r="K70" s="74">
        <f t="shared" si="10"/>
        <v>20880</v>
      </c>
      <c r="L70" s="89">
        <f t="shared" si="11"/>
        <v>10.44</v>
      </c>
      <c r="M70" s="89" t="s">
        <v>25</v>
      </c>
      <c r="N70" s="118">
        <f t="shared" si="12"/>
        <v>3758.4</v>
      </c>
      <c r="O70" s="141">
        <v>0.6</v>
      </c>
      <c r="P70" s="131" t="s">
        <v>165</v>
      </c>
    </row>
    <row r="71" ht="24" spans="1:16">
      <c r="A71" s="80"/>
      <c r="B71" s="74" t="s">
        <v>181</v>
      </c>
      <c r="C71" s="74" t="s">
        <v>180</v>
      </c>
      <c r="D71" s="74">
        <v>20.88</v>
      </c>
      <c r="E71" s="74" t="s">
        <v>21</v>
      </c>
      <c r="F71" s="105" t="s">
        <v>22</v>
      </c>
      <c r="G71" s="89" t="s">
        <v>23</v>
      </c>
      <c r="H71" s="74" t="s">
        <v>181</v>
      </c>
      <c r="I71" s="140" t="s">
        <v>24</v>
      </c>
      <c r="J71" s="89">
        <v>380</v>
      </c>
      <c r="K71" s="74">
        <f t="shared" si="10"/>
        <v>20880</v>
      </c>
      <c r="L71" s="89">
        <f t="shared" si="11"/>
        <v>10.44</v>
      </c>
      <c r="M71" s="89" t="s">
        <v>25</v>
      </c>
      <c r="N71" s="118">
        <f t="shared" si="12"/>
        <v>3758.4</v>
      </c>
      <c r="O71" s="141">
        <v>0.6</v>
      </c>
      <c r="P71" s="131" t="s">
        <v>165</v>
      </c>
    </row>
    <row r="72" ht="24" spans="1:16">
      <c r="A72" s="80"/>
      <c r="B72" s="74" t="s">
        <v>182</v>
      </c>
      <c r="C72" s="74" t="s">
        <v>180</v>
      </c>
      <c r="D72" s="74">
        <v>25.23</v>
      </c>
      <c r="E72" s="74" t="s">
        <v>21</v>
      </c>
      <c r="F72" s="105" t="s">
        <v>22</v>
      </c>
      <c r="G72" s="89" t="s">
        <v>23</v>
      </c>
      <c r="H72" s="74" t="s">
        <v>182</v>
      </c>
      <c r="I72" s="140" t="s">
        <v>24</v>
      </c>
      <c r="J72" s="89">
        <v>380</v>
      </c>
      <c r="K72" s="74">
        <f t="shared" si="10"/>
        <v>25230</v>
      </c>
      <c r="L72" s="89">
        <f t="shared" si="11"/>
        <v>12.615</v>
      </c>
      <c r="M72" s="89" t="s">
        <v>25</v>
      </c>
      <c r="N72" s="118">
        <f t="shared" si="12"/>
        <v>4541.4</v>
      </c>
      <c r="O72" s="141">
        <v>0.6</v>
      </c>
      <c r="P72" s="131" t="s">
        <v>165</v>
      </c>
    </row>
    <row r="73" ht="24" spans="1:16">
      <c r="A73" s="87"/>
      <c r="B73" s="74" t="s">
        <v>183</v>
      </c>
      <c r="C73" s="74" t="s">
        <v>184</v>
      </c>
      <c r="D73" s="74">
        <v>22</v>
      </c>
      <c r="E73" s="74" t="s">
        <v>21</v>
      </c>
      <c r="F73" s="105" t="s">
        <v>22</v>
      </c>
      <c r="G73" s="89" t="s">
        <v>23</v>
      </c>
      <c r="H73" s="74" t="s">
        <v>183</v>
      </c>
      <c r="I73" s="140" t="s">
        <v>24</v>
      </c>
      <c r="J73" s="89">
        <v>380</v>
      </c>
      <c r="K73" s="74">
        <f t="shared" si="10"/>
        <v>22000</v>
      </c>
      <c r="L73" s="89">
        <f t="shared" si="11"/>
        <v>11</v>
      </c>
      <c r="M73" s="89" t="s">
        <v>25</v>
      </c>
      <c r="N73" s="118">
        <f t="shared" si="12"/>
        <v>3960</v>
      </c>
      <c r="O73" s="141">
        <v>0.6</v>
      </c>
      <c r="P73" s="131" t="s">
        <v>165</v>
      </c>
    </row>
    <row r="74" ht="36" spans="1:16">
      <c r="A74" s="89"/>
      <c r="B74" s="74" t="s">
        <v>185</v>
      </c>
      <c r="C74" s="74" t="s">
        <v>186</v>
      </c>
      <c r="D74" s="74">
        <v>9.2</v>
      </c>
      <c r="E74" s="74" t="s">
        <v>21</v>
      </c>
      <c r="F74" s="105" t="s">
        <v>22</v>
      </c>
      <c r="G74" s="89" t="s">
        <v>23</v>
      </c>
      <c r="H74" s="74" t="s">
        <v>185</v>
      </c>
      <c r="I74" s="140" t="s">
        <v>24</v>
      </c>
      <c r="J74" s="89">
        <v>380</v>
      </c>
      <c r="K74" s="74">
        <f t="shared" si="10"/>
        <v>9200</v>
      </c>
      <c r="L74" s="89">
        <f t="shared" si="11"/>
        <v>4.6</v>
      </c>
      <c r="M74" s="89" t="s">
        <v>25</v>
      </c>
      <c r="N74" s="118">
        <f t="shared" si="12"/>
        <v>1656</v>
      </c>
      <c r="O74" s="141">
        <v>0.6</v>
      </c>
      <c r="P74" s="131" t="s">
        <v>165</v>
      </c>
    </row>
    <row r="75" ht="22.5" spans="1:16">
      <c r="A75" s="87">
        <v>1</v>
      </c>
      <c r="B75" s="143" t="s">
        <v>187</v>
      </c>
      <c r="C75" s="143" t="s">
        <v>188</v>
      </c>
      <c r="D75" s="144">
        <v>11.47</v>
      </c>
      <c r="E75" s="80" t="s">
        <v>21</v>
      </c>
      <c r="F75" s="87" t="s">
        <v>22</v>
      </c>
      <c r="G75" s="87" t="s">
        <v>23</v>
      </c>
      <c r="H75" s="143" t="s">
        <v>187</v>
      </c>
      <c r="I75" s="147" t="s">
        <v>189</v>
      </c>
      <c r="J75" s="144">
        <v>380</v>
      </c>
      <c r="K75" s="85">
        <v>14000</v>
      </c>
      <c r="L75" s="148">
        <v>6.8</v>
      </c>
      <c r="M75" s="80" t="s">
        <v>25</v>
      </c>
      <c r="N75" s="122">
        <v>420</v>
      </c>
      <c r="O75" s="149">
        <v>0.6</v>
      </c>
      <c r="P75" s="52" t="s">
        <v>190</v>
      </c>
    </row>
    <row r="76" ht="27" spans="1:17">
      <c r="A76" s="63">
        <v>1</v>
      </c>
      <c r="B76" s="64" t="s">
        <v>191</v>
      </c>
      <c r="C76" s="64" t="s">
        <v>192</v>
      </c>
      <c r="D76" s="65">
        <v>10</v>
      </c>
      <c r="E76" s="63" t="s">
        <v>21</v>
      </c>
      <c r="F76" s="65" t="s">
        <v>22</v>
      </c>
      <c r="G76" s="65" t="s">
        <v>23</v>
      </c>
      <c r="H76" s="64" t="s">
        <v>191</v>
      </c>
      <c r="I76" s="110" t="s">
        <v>24</v>
      </c>
      <c r="J76" s="97">
        <v>380</v>
      </c>
      <c r="K76" s="68">
        <v>12000</v>
      </c>
      <c r="L76" s="97">
        <v>7</v>
      </c>
      <c r="M76" s="63" t="s">
        <v>25</v>
      </c>
      <c r="N76" s="88">
        <v>0</v>
      </c>
      <c r="O76" s="124">
        <v>0.6</v>
      </c>
      <c r="P76" s="65" t="s">
        <v>193</v>
      </c>
      <c r="Q76" s="65">
        <v>18923343309</v>
      </c>
    </row>
    <row r="77" ht="27" spans="1:17">
      <c r="A77" s="63">
        <v>2</v>
      </c>
      <c r="B77" s="64" t="s">
        <v>194</v>
      </c>
      <c r="C77" s="64" t="s">
        <v>195</v>
      </c>
      <c r="D77" s="65">
        <v>16.65</v>
      </c>
      <c r="E77" s="63" t="s">
        <v>21</v>
      </c>
      <c r="F77" s="65" t="s">
        <v>22</v>
      </c>
      <c r="G77" s="65" t="s">
        <v>23</v>
      </c>
      <c r="H77" s="64" t="s">
        <v>194</v>
      </c>
      <c r="I77" s="110" t="s">
        <v>24</v>
      </c>
      <c r="J77" s="97">
        <v>380</v>
      </c>
      <c r="K77" s="68">
        <v>18000</v>
      </c>
      <c r="L77" s="97">
        <v>8.9</v>
      </c>
      <c r="M77" s="63" t="s">
        <v>25</v>
      </c>
      <c r="N77" s="88">
        <v>0</v>
      </c>
      <c r="O77" s="124">
        <v>0.6</v>
      </c>
      <c r="P77" s="65" t="s">
        <v>193</v>
      </c>
      <c r="Q77" s="65">
        <v>13590919390</v>
      </c>
    </row>
    <row r="78" ht="40.5" spans="1:16">
      <c r="A78" s="66">
        <v>1</v>
      </c>
      <c r="B78" s="145" t="s">
        <v>196</v>
      </c>
      <c r="C78" s="129" t="s">
        <v>197</v>
      </c>
      <c r="D78" s="97">
        <v>8.04</v>
      </c>
      <c r="E78" s="17" t="s">
        <v>21</v>
      </c>
      <c r="F78" s="16" t="s">
        <v>22</v>
      </c>
      <c r="G78" s="16" t="s">
        <v>23</v>
      </c>
      <c r="H78" s="145" t="s">
        <v>196</v>
      </c>
      <c r="I78" s="24" t="s">
        <v>24</v>
      </c>
      <c r="J78" s="16" t="s">
        <v>137</v>
      </c>
      <c r="K78" s="68">
        <v>8000</v>
      </c>
      <c r="L78" s="97">
        <v>5</v>
      </c>
      <c r="M78" s="17" t="s">
        <v>25</v>
      </c>
      <c r="N78" s="16" t="s">
        <v>22</v>
      </c>
      <c r="O78" s="35">
        <v>0.6</v>
      </c>
      <c r="P78" s="52" t="s">
        <v>198</v>
      </c>
    </row>
    <row r="79" ht="27" spans="1:16">
      <c r="A79" s="66">
        <v>2</v>
      </c>
      <c r="B79" s="145" t="s">
        <v>199</v>
      </c>
      <c r="C79" s="146" t="s">
        <v>200</v>
      </c>
      <c r="D79" s="102">
        <v>15.745</v>
      </c>
      <c r="E79" s="17" t="s">
        <v>21</v>
      </c>
      <c r="F79" s="16" t="s">
        <v>22</v>
      </c>
      <c r="G79" s="16" t="s">
        <v>23</v>
      </c>
      <c r="H79" s="145" t="s">
        <v>199</v>
      </c>
      <c r="I79" s="24" t="s">
        <v>24</v>
      </c>
      <c r="J79" s="16" t="s">
        <v>137</v>
      </c>
      <c r="K79" s="68">
        <v>15000</v>
      </c>
      <c r="L79" s="97">
        <v>10</v>
      </c>
      <c r="M79" s="17" t="s">
        <v>25</v>
      </c>
      <c r="N79" s="16" t="s">
        <v>22</v>
      </c>
      <c r="O79" s="35">
        <v>0.6</v>
      </c>
      <c r="P79" s="52" t="s">
        <v>198</v>
      </c>
    </row>
    <row r="80" ht="27" spans="1:16">
      <c r="A80" s="66">
        <v>3</v>
      </c>
      <c r="B80" s="145" t="s">
        <v>201</v>
      </c>
      <c r="C80" s="146" t="s">
        <v>202</v>
      </c>
      <c r="D80" s="102">
        <v>19.58</v>
      </c>
      <c r="E80" s="17" t="s">
        <v>21</v>
      </c>
      <c r="F80" s="16" t="s">
        <v>22</v>
      </c>
      <c r="G80" s="16" t="s">
        <v>23</v>
      </c>
      <c r="H80" s="145" t="s">
        <v>201</v>
      </c>
      <c r="I80" s="24" t="s">
        <v>24</v>
      </c>
      <c r="J80" s="16" t="s">
        <v>137</v>
      </c>
      <c r="K80" s="68">
        <v>19000</v>
      </c>
      <c r="L80" s="97">
        <v>15</v>
      </c>
      <c r="M80" s="17" t="s">
        <v>25</v>
      </c>
      <c r="N80" s="16" t="s">
        <v>22</v>
      </c>
      <c r="O80" s="35">
        <v>0.6</v>
      </c>
      <c r="P80" s="52" t="s">
        <v>198</v>
      </c>
    </row>
    <row r="81" ht="27" spans="1:16">
      <c r="A81" s="66">
        <v>4</v>
      </c>
      <c r="B81" s="145" t="s">
        <v>203</v>
      </c>
      <c r="C81" s="146" t="s">
        <v>204</v>
      </c>
      <c r="D81" s="102">
        <v>10.23</v>
      </c>
      <c r="E81" s="17" t="s">
        <v>21</v>
      </c>
      <c r="F81" s="16" t="s">
        <v>22</v>
      </c>
      <c r="G81" s="16" t="s">
        <v>23</v>
      </c>
      <c r="H81" s="145" t="s">
        <v>203</v>
      </c>
      <c r="I81" s="24" t="s">
        <v>24</v>
      </c>
      <c r="J81" s="16" t="s">
        <v>137</v>
      </c>
      <c r="K81" s="68">
        <v>10000</v>
      </c>
      <c r="L81" s="97">
        <v>8</v>
      </c>
      <c r="M81" s="17" t="s">
        <v>25</v>
      </c>
      <c r="N81" s="16" t="s">
        <v>22</v>
      </c>
      <c r="O81" s="35">
        <v>0.6</v>
      </c>
      <c r="P81" s="52" t="s">
        <v>198</v>
      </c>
    </row>
    <row r="82" ht="27" spans="1:16">
      <c r="A82" s="66">
        <v>5</v>
      </c>
      <c r="B82" s="145" t="s">
        <v>205</v>
      </c>
      <c r="C82" s="146" t="s">
        <v>206</v>
      </c>
      <c r="D82" s="102">
        <v>9</v>
      </c>
      <c r="E82" s="17" t="s">
        <v>21</v>
      </c>
      <c r="F82" s="16" t="s">
        <v>22</v>
      </c>
      <c r="G82" s="16" t="s">
        <v>23</v>
      </c>
      <c r="H82" s="145" t="s">
        <v>205</v>
      </c>
      <c r="I82" s="24" t="s">
        <v>24</v>
      </c>
      <c r="J82" s="16" t="s">
        <v>207</v>
      </c>
      <c r="K82" s="68">
        <v>9000</v>
      </c>
      <c r="L82" s="97">
        <v>7</v>
      </c>
      <c r="M82" s="17" t="s">
        <v>25</v>
      </c>
      <c r="N82" s="16" t="s">
        <v>22</v>
      </c>
      <c r="O82" s="35">
        <v>0.6</v>
      </c>
      <c r="P82" s="52" t="s">
        <v>198</v>
      </c>
    </row>
    <row r="83" ht="27" spans="1:16">
      <c r="A83" s="66">
        <v>6</v>
      </c>
      <c r="B83" s="145" t="s">
        <v>208</v>
      </c>
      <c r="C83" s="146" t="s">
        <v>209</v>
      </c>
      <c r="D83" s="102">
        <v>12</v>
      </c>
      <c r="E83" s="17" t="s">
        <v>21</v>
      </c>
      <c r="F83" s="16" t="s">
        <v>22</v>
      </c>
      <c r="G83" s="16" t="s">
        <v>23</v>
      </c>
      <c r="H83" s="145" t="s">
        <v>208</v>
      </c>
      <c r="I83" s="24" t="s">
        <v>24</v>
      </c>
      <c r="J83" s="16" t="s">
        <v>137</v>
      </c>
      <c r="K83" s="68">
        <v>12000</v>
      </c>
      <c r="L83" s="97">
        <v>10</v>
      </c>
      <c r="M83" s="17" t="s">
        <v>25</v>
      </c>
      <c r="N83" s="16" t="s">
        <v>22</v>
      </c>
      <c r="O83" s="35">
        <v>0.6</v>
      </c>
      <c r="P83" s="52" t="s">
        <v>198</v>
      </c>
    </row>
  </sheetData>
  <autoFilter ref="A4:IV83">
    <extLst/>
  </autoFilter>
  <mergeCells count="1">
    <mergeCell ref="A2:P2"/>
  </mergeCells>
  <conditionalFormatting sqref="B5">
    <cfRule type="duplicateValues" dxfId="0" priority="100"/>
  </conditionalFormatting>
  <conditionalFormatting sqref="H5">
    <cfRule type="duplicateValues" dxfId="0" priority="99"/>
  </conditionalFormatting>
  <conditionalFormatting sqref="B6">
    <cfRule type="duplicateValues" dxfId="0" priority="98"/>
  </conditionalFormatting>
  <conditionalFormatting sqref="H6">
    <cfRule type="duplicateValues" dxfId="0" priority="97"/>
  </conditionalFormatting>
  <conditionalFormatting sqref="C8">
    <cfRule type="duplicateValues" dxfId="0" priority="76"/>
  </conditionalFormatting>
  <conditionalFormatting sqref="I8">
    <cfRule type="duplicateValues" dxfId="0" priority="75"/>
  </conditionalFormatting>
  <conditionalFormatting sqref="C9">
    <cfRule type="duplicateValues" dxfId="0" priority="77"/>
  </conditionalFormatting>
  <conditionalFormatting sqref="I9">
    <cfRule type="duplicateValues" dxfId="0" priority="73"/>
  </conditionalFormatting>
  <conditionalFormatting sqref="I10">
    <cfRule type="duplicateValues" dxfId="0" priority="74"/>
  </conditionalFormatting>
  <conditionalFormatting sqref="C11">
    <cfRule type="duplicateValues" dxfId="0" priority="79"/>
  </conditionalFormatting>
  <conditionalFormatting sqref="I11">
    <cfRule type="duplicateValues" dxfId="0" priority="72"/>
  </conditionalFormatting>
  <conditionalFormatting sqref="I12">
    <cfRule type="duplicateValues" dxfId="0" priority="71"/>
  </conditionalFormatting>
  <conditionalFormatting sqref="B13">
    <cfRule type="duplicateValues" dxfId="0" priority="133"/>
  </conditionalFormatting>
  <conditionalFormatting sqref="H13">
    <cfRule type="duplicateValues" dxfId="0" priority="126"/>
  </conditionalFormatting>
  <conditionalFormatting sqref="B14">
    <cfRule type="duplicateValues" dxfId="0" priority="132"/>
  </conditionalFormatting>
  <conditionalFormatting sqref="H14">
    <cfRule type="duplicateValues" dxfId="0" priority="125"/>
  </conditionalFormatting>
  <conditionalFormatting sqref="B15">
    <cfRule type="duplicateValues" dxfId="0" priority="134"/>
  </conditionalFormatting>
  <conditionalFormatting sqref="H15">
    <cfRule type="duplicateValues" dxfId="0" priority="127"/>
  </conditionalFormatting>
  <conditionalFormatting sqref="B16">
    <cfRule type="duplicateValues" dxfId="0" priority="135"/>
  </conditionalFormatting>
  <conditionalFormatting sqref="H16">
    <cfRule type="duplicateValues" dxfId="0" priority="128"/>
  </conditionalFormatting>
  <conditionalFormatting sqref="B17">
    <cfRule type="duplicateValues" dxfId="0" priority="70"/>
  </conditionalFormatting>
  <conditionalFormatting sqref="B18">
    <cfRule type="duplicateValues" dxfId="0" priority="43"/>
  </conditionalFormatting>
  <conditionalFormatting sqref="H18">
    <cfRule type="duplicateValues" dxfId="0" priority="42"/>
  </conditionalFormatting>
  <conditionalFormatting sqref="B19">
    <cfRule type="duplicateValues" dxfId="0" priority="38"/>
  </conditionalFormatting>
  <conditionalFormatting sqref="H19">
    <cfRule type="duplicateValues" dxfId="0" priority="37"/>
  </conditionalFormatting>
  <conditionalFormatting sqref="B20">
    <cfRule type="duplicateValues" dxfId="0" priority="39"/>
  </conditionalFormatting>
  <conditionalFormatting sqref="H20">
    <cfRule type="duplicateValues" dxfId="0" priority="35"/>
  </conditionalFormatting>
  <conditionalFormatting sqref="H21">
    <cfRule type="duplicateValues" dxfId="0" priority="36"/>
  </conditionalFormatting>
  <conditionalFormatting sqref="B22">
    <cfRule type="duplicateValues" dxfId="0" priority="41"/>
  </conditionalFormatting>
  <conditionalFormatting sqref="H22">
    <cfRule type="duplicateValues" dxfId="0" priority="34"/>
  </conditionalFormatting>
  <conditionalFormatting sqref="H23">
    <cfRule type="duplicateValues" dxfId="0" priority="33"/>
  </conditionalFormatting>
  <conditionalFormatting sqref="B24">
    <cfRule type="duplicateValues" dxfId="0" priority="32"/>
  </conditionalFormatting>
  <conditionalFormatting sqref="H24">
    <cfRule type="duplicateValues" dxfId="0" priority="29"/>
  </conditionalFormatting>
  <conditionalFormatting sqref="B25">
    <cfRule type="duplicateValues" dxfId="0" priority="31"/>
  </conditionalFormatting>
  <conditionalFormatting sqref="H25">
    <cfRule type="duplicateValues" dxfId="0" priority="28"/>
  </conditionalFormatting>
  <conditionalFormatting sqref="B26">
    <cfRule type="duplicateValues" dxfId="0" priority="30"/>
  </conditionalFormatting>
  <conditionalFormatting sqref="H26">
    <cfRule type="duplicateValues" dxfId="0" priority="27"/>
  </conditionalFormatting>
  <conditionalFormatting sqref="B35">
    <cfRule type="duplicateValues" dxfId="0" priority="123"/>
  </conditionalFormatting>
  <conditionalFormatting sqref="H35">
    <cfRule type="duplicateValues" dxfId="0" priority="118"/>
  </conditionalFormatting>
  <conditionalFormatting sqref="B36">
    <cfRule type="duplicateValues" dxfId="0" priority="124"/>
  </conditionalFormatting>
  <conditionalFormatting sqref="H36">
    <cfRule type="duplicateValues" dxfId="0" priority="119"/>
  </conditionalFormatting>
  <conditionalFormatting sqref="B37">
    <cfRule type="duplicateValues" dxfId="0" priority="122"/>
  </conditionalFormatting>
  <conditionalFormatting sqref="H37">
    <cfRule type="duplicateValues" dxfId="0" priority="117"/>
  </conditionalFormatting>
  <conditionalFormatting sqref="B38">
    <cfRule type="duplicateValues" dxfId="0" priority="68"/>
  </conditionalFormatting>
  <conditionalFormatting sqref="H38">
    <cfRule type="duplicateValues" dxfId="0" priority="58"/>
  </conditionalFormatting>
  <conditionalFormatting sqref="B39">
    <cfRule type="duplicateValues" dxfId="0" priority="69"/>
  </conditionalFormatting>
  <conditionalFormatting sqref="H39">
    <cfRule type="duplicateValues" dxfId="0" priority="59"/>
  </conditionalFormatting>
  <conditionalFormatting sqref="B40">
    <cfRule type="duplicateValues" dxfId="0" priority="67"/>
  </conditionalFormatting>
  <conditionalFormatting sqref="H40">
    <cfRule type="duplicateValues" dxfId="0" priority="57"/>
  </conditionalFormatting>
  <conditionalFormatting sqref="B41">
    <cfRule type="duplicateValues" dxfId="0" priority="66"/>
  </conditionalFormatting>
  <conditionalFormatting sqref="H41">
    <cfRule type="duplicateValues" dxfId="0" priority="56"/>
  </conditionalFormatting>
  <conditionalFormatting sqref="B42">
    <cfRule type="duplicateValues" dxfId="0" priority="65"/>
  </conditionalFormatting>
  <conditionalFormatting sqref="H42">
    <cfRule type="duplicateValues" dxfId="0" priority="55"/>
  </conditionalFormatting>
  <conditionalFormatting sqref="B43">
    <cfRule type="duplicateValues" dxfId="0" priority="64"/>
  </conditionalFormatting>
  <conditionalFormatting sqref="H43">
    <cfRule type="duplicateValues" dxfId="0" priority="54"/>
  </conditionalFormatting>
  <conditionalFormatting sqref="B44">
    <cfRule type="duplicateValues" dxfId="0" priority="63"/>
  </conditionalFormatting>
  <conditionalFormatting sqref="H44">
    <cfRule type="duplicateValues" dxfId="0" priority="53"/>
  </conditionalFormatting>
  <conditionalFormatting sqref="B45">
    <cfRule type="duplicateValues" dxfId="0" priority="62"/>
  </conditionalFormatting>
  <conditionalFormatting sqref="H45">
    <cfRule type="duplicateValues" dxfId="0" priority="52"/>
  </conditionalFormatting>
  <conditionalFormatting sqref="B46">
    <cfRule type="duplicateValues" dxfId="0" priority="61"/>
  </conditionalFormatting>
  <conditionalFormatting sqref="H46">
    <cfRule type="duplicateValues" dxfId="0" priority="51"/>
  </conditionalFormatting>
  <conditionalFormatting sqref="B47">
    <cfRule type="duplicateValues" dxfId="0" priority="60"/>
  </conditionalFormatting>
  <conditionalFormatting sqref="H47">
    <cfRule type="duplicateValues" dxfId="0" priority="50"/>
  </conditionalFormatting>
  <conditionalFormatting sqref="B53">
    <cfRule type="duplicateValues" dxfId="0" priority="108"/>
  </conditionalFormatting>
  <conditionalFormatting sqref="H53">
    <cfRule type="duplicateValues" dxfId="0" priority="102"/>
  </conditionalFormatting>
  <conditionalFormatting sqref="B62">
    <cfRule type="duplicateValues" dxfId="0" priority="26"/>
  </conditionalFormatting>
  <conditionalFormatting sqref="H62">
    <cfRule type="duplicateValues" dxfId="0" priority="13"/>
  </conditionalFormatting>
  <conditionalFormatting sqref="B63">
    <cfRule type="duplicateValues" dxfId="0" priority="25"/>
  </conditionalFormatting>
  <conditionalFormatting sqref="H63">
    <cfRule type="duplicateValues" dxfId="0" priority="12"/>
  </conditionalFormatting>
  <conditionalFormatting sqref="B64">
    <cfRule type="duplicateValues" dxfId="0" priority="24"/>
  </conditionalFormatting>
  <conditionalFormatting sqref="H64">
    <cfRule type="duplicateValues" dxfId="0" priority="11"/>
  </conditionalFormatting>
  <conditionalFormatting sqref="B65">
    <cfRule type="duplicateValues" dxfId="0" priority="23"/>
  </conditionalFormatting>
  <conditionalFormatting sqref="H65">
    <cfRule type="duplicateValues" dxfId="0" priority="10"/>
  </conditionalFormatting>
  <conditionalFormatting sqref="B66">
    <cfRule type="duplicateValues" dxfId="0" priority="22"/>
  </conditionalFormatting>
  <conditionalFormatting sqref="H66">
    <cfRule type="duplicateValues" dxfId="0" priority="9"/>
  </conditionalFormatting>
  <conditionalFormatting sqref="B67">
    <cfRule type="duplicateValues" dxfId="0" priority="21"/>
  </conditionalFormatting>
  <conditionalFormatting sqref="H67">
    <cfRule type="duplicateValues" dxfId="0" priority="8"/>
  </conditionalFormatting>
  <conditionalFormatting sqref="B68">
    <cfRule type="duplicateValues" dxfId="0" priority="20"/>
  </conditionalFormatting>
  <conditionalFormatting sqref="H68">
    <cfRule type="duplicateValues" dxfId="0" priority="7"/>
  </conditionalFormatting>
  <conditionalFormatting sqref="B69">
    <cfRule type="duplicateValues" dxfId="0" priority="19"/>
  </conditionalFormatting>
  <conditionalFormatting sqref="H69">
    <cfRule type="duplicateValues" dxfId="0" priority="6"/>
  </conditionalFormatting>
  <conditionalFormatting sqref="B70">
    <cfRule type="duplicateValues" dxfId="0" priority="18"/>
  </conditionalFormatting>
  <conditionalFormatting sqref="H70">
    <cfRule type="duplicateValues" dxfId="0" priority="5"/>
  </conditionalFormatting>
  <conditionalFormatting sqref="B71">
    <cfRule type="duplicateValues" dxfId="0" priority="17"/>
  </conditionalFormatting>
  <conditionalFormatting sqref="H71">
    <cfRule type="duplicateValues" dxfId="0" priority="4"/>
  </conditionalFormatting>
  <conditionalFormatting sqref="B72">
    <cfRule type="duplicateValues" dxfId="0" priority="16"/>
  </conditionalFormatting>
  <conditionalFormatting sqref="H72">
    <cfRule type="duplicateValues" dxfId="0" priority="3"/>
  </conditionalFormatting>
  <conditionalFormatting sqref="B73">
    <cfRule type="duplicateValues" dxfId="0" priority="15"/>
  </conditionalFormatting>
  <conditionalFormatting sqref="H73">
    <cfRule type="duplicateValues" dxfId="0" priority="2"/>
  </conditionalFormatting>
  <conditionalFormatting sqref="B74">
    <cfRule type="duplicateValues" dxfId="0" priority="14"/>
  </conditionalFormatting>
  <conditionalFormatting sqref="H74">
    <cfRule type="duplicateValues" dxfId="0" priority="1"/>
  </conditionalFormatting>
  <conditionalFormatting sqref="C10 C12">
    <cfRule type="duplicateValues" dxfId="0" priority="78"/>
  </conditionalFormatting>
  <conditionalFormatting sqref="B21 B23">
    <cfRule type="duplicateValues" dxfId="0" priority="40"/>
  </conditionalFormatting>
  <dataValidations count="3">
    <dataValidation type="list" allowBlank="1" showInputMessage="1" showErrorMessage="1" sqref="E18 E19 E20 E21 E22 E23 E24 E25 E26 E34 E43 E47 E48 E49 E50 E62 E63 E64 E65 E66 E67 E68 E69 E70 E71 E72 E73 E74 E44:E46">
      <formula1>"自然人,项目公司"</formula1>
    </dataValidation>
    <dataValidation type="list" allowBlank="1" showInputMessage="1" showErrorMessage="1" sqref="J18 J19 J20 J21 J22 J23 J24 J25 J26 J43 J44 J45 J46 J47 J48 J49 J50 J62 J63 J64 J65 J66 J67 J68 J69 J70 J71 J72 J73 J74">
      <formula1>"380,220"</formula1>
    </dataValidation>
    <dataValidation type="list" allowBlank="1" showInputMessage="1" showErrorMessage="1" sqref="I18 I19 I20 I21 I22 I23 I24 I25 I26 I62 I63 I64 I65 I66 I67 I68 I69 I70 I71 I72 I73 I74">
      <formula1>"自发自用余量上网,全额上网"</formula1>
    </dataValidation>
  </dataValidations>
  <pageMargins left="0.7" right="0.7" top="0.75" bottom="0.75" header="0.3" footer="0.3"/>
  <pageSetup paperSize="9" orientation="landscape" horizontalDpi="200" verticalDpi="3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P81"/>
  <sheetViews>
    <sheetView tabSelected="1" workbookViewId="0">
      <pane ySplit="3" topLeftCell="A73" activePane="bottomLeft" state="frozen"/>
      <selection/>
      <selection pane="bottomLeft" activeCell="C81" sqref="C81"/>
    </sheetView>
  </sheetViews>
  <sheetFormatPr defaultColWidth="9" defaultRowHeight="13.5"/>
  <cols>
    <col min="1" max="1" width="4.63333333333333" style="3" customWidth="1"/>
    <col min="2" max="2" width="9.375" style="3" customWidth="1"/>
    <col min="3" max="3" width="42.25" style="3" customWidth="1"/>
    <col min="4" max="4" width="11" style="3" customWidth="1"/>
    <col min="5" max="5" width="12.875" style="3" customWidth="1"/>
    <col min="6" max="6" width="14.625" style="3" customWidth="1"/>
    <col min="7" max="7" width="9.375" style="3" customWidth="1"/>
    <col min="8" max="8" width="13.75" style="3" customWidth="1"/>
    <col min="9" max="9" width="13.625" style="3" customWidth="1"/>
    <col min="10" max="10" width="8.625" style="3" customWidth="1"/>
    <col min="11" max="11" width="10.625" style="4" customWidth="1"/>
    <col min="12" max="12" width="8.625" style="5" customWidth="1"/>
    <col min="13" max="13" width="12.625" style="3" customWidth="1"/>
    <col min="14" max="14" width="10.625" style="3" customWidth="1"/>
    <col min="15" max="15" width="8.625" style="3" customWidth="1"/>
    <col min="16" max="16" width="7.375" style="6" customWidth="1"/>
    <col min="17" max="16384" width="9" style="3"/>
  </cols>
  <sheetData>
    <row r="1" ht="28" customHeight="1" spans="1:3">
      <c r="A1" s="7" t="s">
        <v>210</v>
      </c>
      <c r="B1" s="7"/>
      <c r="C1" s="7"/>
    </row>
    <row r="2" s="1" customFormat="1" ht="27" spans="1:16">
      <c r="A2" s="8" t="s">
        <v>211</v>
      </c>
      <c r="B2" s="8"/>
      <c r="C2" s="8"/>
      <c r="D2" s="9"/>
      <c r="E2" s="8"/>
      <c r="F2" s="8"/>
      <c r="G2" s="8"/>
      <c r="H2" s="8"/>
      <c r="I2" s="8"/>
      <c r="J2" s="8"/>
      <c r="K2" s="29"/>
      <c r="L2" s="8"/>
      <c r="M2" s="8"/>
      <c r="N2" s="8"/>
      <c r="O2" s="8"/>
      <c r="P2" s="8"/>
    </row>
    <row r="3" s="2" customFormat="1" ht="30" customHeight="1" spans="1:16">
      <c r="A3" s="10" t="s">
        <v>3</v>
      </c>
      <c r="B3" s="10" t="s">
        <v>4</v>
      </c>
      <c r="C3" s="10" t="s">
        <v>5</v>
      </c>
      <c r="D3" s="11" t="s">
        <v>212</v>
      </c>
      <c r="E3" s="11" t="s">
        <v>7</v>
      </c>
      <c r="F3" s="11" t="s">
        <v>8</v>
      </c>
      <c r="G3" s="10" t="s">
        <v>9</v>
      </c>
      <c r="H3" s="11" t="s">
        <v>10</v>
      </c>
      <c r="I3" s="11" t="s">
        <v>11</v>
      </c>
      <c r="J3" s="11" t="s">
        <v>12</v>
      </c>
      <c r="K3" s="30" t="s">
        <v>13</v>
      </c>
      <c r="L3" s="31" t="s">
        <v>14</v>
      </c>
      <c r="M3" s="11" t="s">
        <v>15</v>
      </c>
      <c r="N3" s="11" t="s">
        <v>16</v>
      </c>
      <c r="O3" s="11" t="s">
        <v>17</v>
      </c>
      <c r="P3" s="11" t="s">
        <v>18</v>
      </c>
    </row>
    <row r="4" ht="27" spans="1:16">
      <c r="A4" s="12">
        <v>1</v>
      </c>
      <c r="B4" s="13" t="s">
        <v>19</v>
      </c>
      <c r="C4" s="13" t="s">
        <v>213</v>
      </c>
      <c r="D4" s="13">
        <v>15.08</v>
      </c>
      <c r="E4" s="14" t="s">
        <v>21</v>
      </c>
      <c r="F4" s="13" t="s">
        <v>22</v>
      </c>
      <c r="G4" s="13" t="s">
        <v>23</v>
      </c>
      <c r="H4" s="13" t="s">
        <v>19</v>
      </c>
      <c r="I4" s="20" t="s">
        <v>114</v>
      </c>
      <c r="J4" s="13">
        <v>380</v>
      </c>
      <c r="K4" s="32">
        <v>13208</v>
      </c>
      <c r="L4" s="13">
        <v>10.767</v>
      </c>
      <c r="M4" s="14" t="s">
        <v>25</v>
      </c>
      <c r="N4" s="33" t="s">
        <v>22</v>
      </c>
      <c r="O4" s="34">
        <v>0.6</v>
      </c>
      <c r="P4" s="17" t="s">
        <v>26</v>
      </c>
    </row>
    <row r="5" ht="27" spans="1:16">
      <c r="A5" s="12">
        <v>2</v>
      </c>
      <c r="B5" s="13" t="s">
        <v>27</v>
      </c>
      <c r="C5" s="13" t="s">
        <v>214</v>
      </c>
      <c r="D5" s="13">
        <v>15</v>
      </c>
      <c r="E5" s="14" t="s">
        <v>21</v>
      </c>
      <c r="F5" s="13" t="s">
        <v>22</v>
      </c>
      <c r="G5" s="13" t="s">
        <v>23</v>
      </c>
      <c r="H5" s="13" t="s">
        <v>27</v>
      </c>
      <c r="I5" s="20" t="s">
        <v>114</v>
      </c>
      <c r="J5" s="13">
        <v>380</v>
      </c>
      <c r="K5" s="32">
        <v>13138</v>
      </c>
      <c r="L5" s="13">
        <v>10.71</v>
      </c>
      <c r="M5" s="14" t="s">
        <v>25</v>
      </c>
      <c r="N5" s="33" t="s">
        <v>22</v>
      </c>
      <c r="O5" s="34">
        <v>0.6</v>
      </c>
      <c r="P5" s="17" t="s">
        <v>26</v>
      </c>
    </row>
    <row r="6" ht="27" spans="1:16">
      <c r="A6" s="12">
        <v>3</v>
      </c>
      <c r="B6" s="13" t="s">
        <v>29</v>
      </c>
      <c r="C6" s="13" t="s">
        <v>215</v>
      </c>
      <c r="D6" s="13">
        <v>10.875</v>
      </c>
      <c r="E6" s="14" t="s">
        <v>21</v>
      </c>
      <c r="F6" s="13" t="s">
        <v>22</v>
      </c>
      <c r="G6" s="13" t="s">
        <v>23</v>
      </c>
      <c r="H6" s="13" t="s">
        <v>29</v>
      </c>
      <c r="I6" s="20" t="s">
        <v>114</v>
      </c>
      <c r="J6" s="13">
        <v>380</v>
      </c>
      <c r="K6" s="32">
        <v>9525</v>
      </c>
      <c r="L6" s="13">
        <v>6.525</v>
      </c>
      <c r="M6" s="14" t="s">
        <v>25</v>
      </c>
      <c r="N6" s="33" t="s">
        <v>22</v>
      </c>
      <c r="O6" s="34">
        <v>0.6</v>
      </c>
      <c r="P6" s="17" t="s">
        <v>26</v>
      </c>
    </row>
    <row r="7" ht="27" spans="1:16">
      <c r="A7" s="12">
        <v>4</v>
      </c>
      <c r="B7" s="13" t="s">
        <v>31</v>
      </c>
      <c r="C7" s="13" t="s">
        <v>216</v>
      </c>
      <c r="D7" s="13">
        <v>20</v>
      </c>
      <c r="E7" s="14" t="s">
        <v>21</v>
      </c>
      <c r="F7" s="13" t="s">
        <v>22</v>
      </c>
      <c r="G7" s="13" t="s">
        <v>23</v>
      </c>
      <c r="H7" s="13" t="s">
        <v>31</v>
      </c>
      <c r="I7" s="20" t="s">
        <v>114</v>
      </c>
      <c r="J7" s="13">
        <v>380</v>
      </c>
      <c r="K7" s="32">
        <v>17517</v>
      </c>
      <c r="L7" s="13">
        <v>14.28</v>
      </c>
      <c r="M7" s="14" t="s">
        <v>25</v>
      </c>
      <c r="N7" s="33" t="s">
        <v>22</v>
      </c>
      <c r="O7" s="34">
        <v>0.6</v>
      </c>
      <c r="P7" s="17" t="s">
        <v>26</v>
      </c>
    </row>
    <row r="8" ht="27" spans="1:16">
      <c r="A8" s="12">
        <v>5</v>
      </c>
      <c r="B8" s="13" t="s">
        <v>33</v>
      </c>
      <c r="C8" s="13" t="s">
        <v>217</v>
      </c>
      <c r="D8" s="13">
        <v>19.98</v>
      </c>
      <c r="E8" s="14" t="s">
        <v>21</v>
      </c>
      <c r="F8" s="13" t="s">
        <v>22</v>
      </c>
      <c r="G8" s="13" t="s">
        <v>23</v>
      </c>
      <c r="H8" s="13" t="s">
        <v>33</v>
      </c>
      <c r="I8" s="20" t="s">
        <v>114</v>
      </c>
      <c r="J8" s="13">
        <v>380</v>
      </c>
      <c r="K8" s="32">
        <v>17499</v>
      </c>
      <c r="L8" s="13">
        <v>14.265</v>
      </c>
      <c r="M8" s="14" t="s">
        <v>25</v>
      </c>
      <c r="N8" s="33" t="s">
        <v>22</v>
      </c>
      <c r="O8" s="34">
        <v>0.6</v>
      </c>
      <c r="P8" s="17" t="s">
        <v>26</v>
      </c>
    </row>
    <row r="9" ht="27" spans="1:16">
      <c r="A9" s="12">
        <v>6</v>
      </c>
      <c r="B9" s="15" t="s">
        <v>35</v>
      </c>
      <c r="C9" s="15" t="s">
        <v>218</v>
      </c>
      <c r="D9" s="16">
        <v>5</v>
      </c>
      <c r="E9" s="17" t="s">
        <v>21</v>
      </c>
      <c r="F9" s="16" t="s">
        <v>22</v>
      </c>
      <c r="G9" s="16" t="s">
        <v>23</v>
      </c>
      <c r="H9" s="15" t="s">
        <v>35</v>
      </c>
      <c r="I9" s="20" t="s">
        <v>114</v>
      </c>
      <c r="J9" s="16">
        <v>220</v>
      </c>
      <c r="K9" s="18">
        <f t="shared" ref="K9:K15" si="0">D9*1000*0.9</f>
        <v>4500</v>
      </c>
      <c r="L9" s="16">
        <v>3</v>
      </c>
      <c r="M9" s="17" t="s">
        <v>25</v>
      </c>
      <c r="N9" s="33" t="s">
        <v>22</v>
      </c>
      <c r="O9" s="35">
        <v>0.6</v>
      </c>
      <c r="P9" s="36" t="s">
        <v>37</v>
      </c>
    </row>
    <row r="10" ht="27" spans="1:16">
      <c r="A10" s="12">
        <v>7</v>
      </c>
      <c r="B10" s="15" t="s">
        <v>38</v>
      </c>
      <c r="C10" s="15" t="s">
        <v>219</v>
      </c>
      <c r="D10" s="16">
        <v>24</v>
      </c>
      <c r="E10" s="17" t="s">
        <v>21</v>
      </c>
      <c r="F10" s="16" t="s">
        <v>22</v>
      </c>
      <c r="G10" s="16" t="s">
        <v>23</v>
      </c>
      <c r="H10" s="15" t="s">
        <v>38</v>
      </c>
      <c r="I10" s="20" t="s">
        <v>114</v>
      </c>
      <c r="J10" s="16">
        <v>380</v>
      </c>
      <c r="K10" s="18">
        <f t="shared" si="0"/>
        <v>21600</v>
      </c>
      <c r="L10" s="16">
        <f>24*0.6</f>
        <v>14.4</v>
      </c>
      <c r="M10" s="17" t="s">
        <v>25</v>
      </c>
      <c r="N10" s="33" t="s">
        <v>22</v>
      </c>
      <c r="O10" s="35">
        <v>0.6</v>
      </c>
      <c r="P10" s="36" t="s">
        <v>37</v>
      </c>
    </row>
    <row r="11" ht="27" spans="1:16">
      <c r="A11" s="12">
        <v>8</v>
      </c>
      <c r="B11" s="15" t="s">
        <v>40</v>
      </c>
      <c r="C11" s="18" t="s">
        <v>220</v>
      </c>
      <c r="D11" s="19">
        <v>16</v>
      </c>
      <c r="E11" s="14" t="s">
        <v>21</v>
      </c>
      <c r="F11" s="14" t="s">
        <v>22</v>
      </c>
      <c r="G11" s="14" t="s">
        <v>22</v>
      </c>
      <c r="H11" s="15" t="s">
        <v>40</v>
      </c>
      <c r="I11" s="20" t="s">
        <v>114</v>
      </c>
      <c r="J11" s="37">
        <v>380</v>
      </c>
      <c r="K11" s="38">
        <f t="shared" si="0"/>
        <v>14400</v>
      </c>
      <c r="L11" s="13">
        <v>9.6</v>
      </c>
      <c r="M11" s="39" t="s">
        <v>25</v>
      </c>
      <c r="N11" s="33" t="s">
        <v>22</v>
      </c>
      <c r="O11" s="40">
        <v>0.6</v>
      </c>
      <c r="P11" s="36" t="s">
        <v>43</v>
      </c>
    </row>
    <row r="12" ht="27" spans="1:16">
      <c r="A12" s="12">
        <v>9</v>
      </c>
      <c r="B12" s="15" t="s">
        <v>44</v>
      </c>
      <c r="C12" s="18" t="s">
        <v>221</v>
      </c>
      <c r="D12" s="19">
        <v>10</v>
      </c>
      <c r="E12" s="14" t="s">
        <v>21</v>
      </c>
      <c r="F12" s="14" t="s">
        <v>22</v>
      </c>
      <c r="G12" s="14" t="s">
        <v>22</v>
      </c>
      <c r="H12" s="15" t="s">
        <v>44</v>
      </c>
      <c r="I12" s="20" t="s">
        <v>114</v>
      </c>
      <c r="J12" s="37">
        <v>380</v>
      </c>
      <c r="K12" s="38">
        <f t="shared" si="0"/>
        <v>9000</v>
      </c>
      <c r="L12" s="13">
        <v>6</v>
      </c>
      <c r="M12" s="39" t="s">
        <v>25</v>
      </c>
      <c r="N12" s="33" t="s">
        <v>22</v>
      </c>
      <c r="O12" s="40">
        <v>0.6</v>
      </c>
      <c r="P12" s="36" t="s">
        <v>43</v>
      </c>
    </row>
    <row r="13" ht="27" spans="1:16">
      <c r="A13" s="12">
        <v>10</v>
      </c>
      <c r="B13" s="15" t="s">
        <v>46</v>
      </c>
      <c r="C13" s="18" t="s">
        <v>222</v>
      </c>
      <c r="D13" s="19">
        <v>10</v>
      </c>
      <c r="E13" s="14" t="s">
        <v>21</v>
      </c>
      <c r="F13" s="14" t="s">
        <v>22</v>
      </c>
      <c r="G13" s="14" t="s">
        <v>22</v>
      </c>
      <c r="H13" s="15" t="s">
        <v>46</v>
      </c>
      <c r="I13" s="20" t="s">
        <v>114</v>
      </c>
      <c r="J13" s="37">
        <v>380</v>
      </c>
      <c r="K13" s="38">
        <f t="shared" si="0"/>
        <v>9000</v>
      </c>
      <c r="L13" s="13">
        <v>6</v>
      </c>
      <c r="M13" s="39" t="s">
        <v>25</v>
      </c>
      <c r="N13" s="33" t="s">
        <v>22</v>
      </c>
      <c r="O13" s="40">
        <v>0.6</v>
      </c>
      <c r="P13" s="36" t="s">
        <v>43</v>
      </c>
    </row>
    <row r="14" ht="27" spans="1:16">
      <c r="A14" s="12">
        <v>11</v>
      </c>
      <c r="B14" s="15" t="s">
        <v>48</v>
      </c>
      <c r="C14" s="20" t="s">
        <v>223</v>
      </c>
      <c r="D14" s="20">
        <v>22</v>
      </c>
      <c r="E14" s="14" t="s">
        <v>21</v>
      </c>
      <c r="F14" s="14" t="s">
        <v>22</v>
      </c>
      <c r="G14" s="14" t="s">
        <v>22</v>
      </c>
      <c r="H14" s="20" t="s">
        <v>48</v>
      </c>
      <c r="I14" s="20" t="s">
        <v>114</v>
      </c>
      <c r="J14" s="37">
        <v>380</v>
      </c>
      <c r="K14" s="38">
        <f t="shared" si="0"/>
        <v>19800</v>
      </c>
      <c r="L14" s="13">
        <v>13.2</v>
      </c>
      <c r="M14" s="39" t="s">
        <v>25</v>
      </c>
      <c r="N14" s="33" t="s">
        <v>22</v>
      </c>
      <c r="O14" s="40">
        <v>0.6</v>
      </c>
      <c r="P14" s="36" t="s">
        <v>43</v>
      </c>
    </row>
    <row r="15" ht="27" spans="1:16">
      <c r="A15" s="12">
        <v>12</v>
      </c>
      <c r="B15" s="20" t="s">
        <v>50</v>
      </c>
      <c r="C15" s="20" t="s">
        <v>224</v>
      </c>
      <c r="D15" s="19">
        <v>25</v>
      </c>
      <c r="E15" s="14" t="s">
        <v>21</v>
      </c>
      <c r="F15" s="14" t="s">
        <v>22</v>
      </c>
      <c r="G15" s="14" t="s">
        <v>22</v>
      </c>
      <c r="H15" s="20" t="s">
        <v>50</v>
      </c>
      <c r="I15" s="20" t="s">
        <v>114</v>
      </c>
      <c r="J15" s="37">
        <v>380</v>
      </c>
      <c r="K15" s="38">
        <f t="shared" si="0"/>
        <v>22500</v>
      </c>
      <c r="L15" s="13">
        <v>15</v>
      </c>
      <c r="M15" s="39" t="s">
        <v>25</v>
      </c>
      <c r="N15" s="33" t="s">
        <v>22</v>
      </c>
      <c r="O15" s="40">
        <v>0.6</v>
      </c>
      <c r="P15" s="36" t="s">
        <v>43</v>
      </c>
    </row>
    <row r="16" ht="27" spans="1:16">
      <c r="A16" s="12">
        <v>13</v>
      </c>
      <c r="B16" s="18" t="s">
        <v>52</v>
      </c>
      <c r="C16" s="18" t="s">
        <v>225</v>
      </c>
      <c r="D16" s="18">
        <v>40.52</v>
      </c>
      <c r="E16" s="18" t="s">
        <v>21</v>
      </c>
      <c r="F16" s="18" t="s">
        <v>22</v>
      </c>
      <c r="G16" s="18" t="s">
        <v>23</v>
      </c>
      <c r="H16" s="18" t="s">
        <v>52</v>
      </c>
      <c r="I16" s="20" t="s">
        <v>114</v>
      </c>
      <c r="J16" s="18">
        <v>380</v>
      </c>
      <c r="K16" s="18">
        <v>40520</v>
      </c>
      <c r="L16" s="16">
        <v>32</v>
      </c>
      <c r="M16" s="17" t="s">
        <v>25</v>
      </c>
      <c r="N16" s="33" t="s">
        <v>22</v>
      </c>
      <c r="O16" s="41">
        <v>0.6</v>
      </c>
      <c r="P16" s="17" t="s">
        <v>54</v>
      </c>
    </row>
    <row r="17" ht="27" spans="1:16">
      <c r="A17" s="12">
        <v>14</v>
      </c>
      <c r="B17" s="21" t="s">
        <v>55</v>
      </c>
      <c r="C17" s="21" t="s">
        <v>56</v>
      </c>
      <c r="D17" s="21">
        <v>22.11</v>
      </c>
      <c r="E17" s="21" t="s">
        <v>21</v>
      </c>
      <c r="F17" s="17" t="s">
        <v>22</v>
      </c>
      <c r="G17" s="17" t="s">
        <v>23</v>
      </c>
      <c r="H17" s="21" t="s">
        <v>55</v>
      </c>
      <c r="I17" s="20" t="s">
        <v>114</v>
      </c>
      <c r="J17" s="17">
        <v>380</v>
      </c>
      <c r="K17" s="21">
        <f>D17*1000</f>
        <v>22110</v>
      </c>
      <c r="L17" s="17">
        <f>D17*0.6</f>
        <v>13.266</v>
      </c>
      <c r="M17" s="17" t="s">
        <v>25</v>
      </c>
      <c r="N17" s="33" t="s">
        <v>22</v>
      </c>
      <c r="O17" s="36">
        <v>0.6</v>
      </c>
      <c r="P17" s="16" t="s">
        <v>57</v>
      </c>
    </row>
    <row r="18" ht="27" spans="1:16">
      <c r="A18" s="12">
        <v>15</v>
      </c>
      <c r="B18" s="22" t="s">
        <v>58</v>
      </c>
      <c r="C18" s="21" t="s">
        <v>226</v>
      </c>
      <c r="D18" s="21">
        <v>45</v>
      </c>
      <c r="E18" s="21" t="s">
        <v>21</v>
      </c>
      <c r="F18" s="17" t="s">
        <v>22</v>
      </c>
      <c r="G18" s="17" t="s">
        <v>23</v>
      </c>
      <c r="H18" s="21" t="s">
        <v>58</v>
      </c>
      <c r="I18" s="20" t="s">
        <v>114</v>
      </c>
      <c r="J18" s="17">
        <v>380</v>
      </c>
      <c r="K18" s="21">
        <v>45000</v>
      </c>
      <c r="L18" s="17">
        <v>27</v>
      </c>
      <c r="M18" s="17" t="s">
        <v>25</v>
      </c>
      <c r="N18" s="33" t="s">
        <v>22</v>
      </c>
      <c r="O18" s="36">
        <v>0.6</v>
      </c>
      <c r="P18" s="17" t="s">
        <v>60</v>
      </c>
    </row>
    <row r="19" ht="27" spans="1:16">
      <c r="A19" s="12">
        <v>16</v>
      </c>
      <c r="B19" s="22" t="s">
        <v>61</v>
      </c>
      <c r="C19" s="21" t="s">
        <v>227</v>
      </c>
      <c r="D19" s="21">
        <v>48</v>
      </c>
      <c r="E19" s="21" t="s">
        <v>21</v>
      </c>
      <c r="F19" s="17" t="s">
        <v>22</v>
      </c>
      <c r="G19" s="17" t="s">
        <v>23</v>
      </c>
      <c r="H19" s="21" t="s">
        <v>61</v>
      </c>
      <c r="I19" s="20" t="s">
        <v>114</v>
      </c>
      <c r="J19" s="17">
        <v>380</v>
      </c>
      <c r="K19" s="21">
        <v>48000</v>
      </c>
      <c r="L19" s="17">
        <v>28.8</v>
      </c>
      <c r="M19" s="17" t="s">
        <v>25</v>
      </c>
      <c r="N19" s="33" t="s">
        <v>22</v>
      </c>
      <c r="O19" s="36">
        <v>0.6</v>
      </c>
      <c r="P19" s="17" t="s">
        <v>60</v>
      </c>
    </row>
    <row r="20" ht="27" spans="1:16">
      <c r="A20" s="12">
        <v>17</v>
      </c>
      <c r="B20" s="22" t="s">
        <v>63</v>
      </c>
      <c r="C20" s="21" t="s">
        <v>228</v>
      </c>
      <c r="D20" s="21">
        <v>14</v>
      </c>
      <c r="E20" s="21" t="s">
        <v>21</v>
      </c>
      <c r="F20" s="17" t="s">
        <v>22</v>
      </c>
      <c r="G20" s="17" t="s">
        <v>23</v>
      </c>
      <c r="H20" s="21" t="s">
        <v>63</v>
      </c>
      <c r="I20" s="20" t="s">
        <v>114</v>
      </c>
      <c r="J20" s="17">
        <v>380</v>
      </c>
      <c r="K20" s="21">
        <v>14000</v>
      </c>
      <c r="L20" s="17">
        <v>8.4</v>
      </c>
      <c r="M20" s="17" t="s">
        <v>25</v>
      </c>
      <c r="N20" s="33" t="s">
        <v>22</v>
      </c>
      <c r="O20" s="36">
        <v>0.6</v>
      </c>
      <c r="P20" s="17" t="s">
        <v>60</v>
      </c>
    </row>
    <row r="21" ht="27" spans="1:16">
      <c r="A21" s="12">
        <v>18</v>
      </c>
      <c r="B21" s="22" t="s">
        <v>65</v>
      </c>
      <c r="C21" s="21" t="s">
        <v>229</v>
      </c>
      <c r="D21" s="21">
        <v>12</v>
      </c>
      <c r="E21" s="21" t="s">
        <v>21</v>
      </c>
      <c r="F21" s="17" t="s">
        <v>22</v>
      </c>
      <c r="G21" s="17" t="s">
        <v>23</v>
      </c>
      <c r="H21" s="21" t="s">
        <v>65</v>
      </c>
      <c r="I21" s="20" t="s">
        <v>114</v>
      </c>
      <c r="J21" s="17">
        <v>380</v>
      </c>
      <c r="K21" s="21">
        <v>12000</v>
      </c>
      <c r="L21" s="17">
        <v>7.2</v>
      </c>
      <c r="M21" s="17" t="s">
        <v>25</v>
      </c>
      <c r="N21" s="33" t="s">
        <v>22</v>
      </c>
      <c r="O21" s="36">
        <v>0.6</v>
      </c>
      <c r="P21" s="17" t="s">
        <v>60</v>
      </c>
    </row>
    <row r="22" ht="27" spans="1:16">
      <c r="A22" s="12">
        <v>19</v>
      </c>
      <c r="B22" s="22" t="s">
        <v>67</v>
      </c>
      <c r="C22" s="21" t="s">
        <v>230</v>
      </c>
      <c r="D22" s="21">
        <v>20</v>
      </c>
      <c r="E22" s="21" t="s">
        <v>21</v>
      </c>
      <c r="F22" s="17" t="s">
        <v>22</v>
      </c>
      <c r="G22" s="17" t="s">
        <v>23</v>
      </c>
      <c r="H22" s="21" t="s">
        <v>67</v>
      </c>
      <c r="I22" s="20" t="s">
        <v>114</v>
      </c>
      <c r="J22" s="17">
        <v>380</v>
      </c>
      <c r="K22" s="21">
        <v>20000</v>
      </c>
      <c r="L22" s="17">
        <v>12</v>
      </c>
      <c r="M22" s="17" t="s">
        <v>25</v>
      </c>
      <c r="N22" s="33" t="s">
        <v>22</v>
      </c>
      <c r="O22" s="36">
        <v>0.6</v>
      </c>
      <c r="P22" s="17" t="s">
        <v>60</v>
      </c>
    </row>
    <row r="23" ht="27" spans="1:16">
      <c r="A23" s="12">
        <v>20</v>
      </c>
      <c r="B23" s="22" t="s">
        <v>69</v>
      </c>
      <c r="C23" s="21" t="s">
        <v>231</v>
      </c>
      <c r="D23" s="21">
        <v>7</v>
      </c>
      <c r="E23" s="21" t="s">
        <v>21</v>
      </c>
      <c r="F23" s="17" t="s">
        <v>22</v>
      </c>
      <c r="G23" s="17" t="s">
        <v>23</v>
      </c>
      <c r="H23" s="21" t="s">
        <v>69</v>
      </c>
      <c r="I23" s="20" t="s">
        <v>114</v>
      </c>
      <c r="J23" s="17">
        <v>380</v>
      </c>
      <c r="K23" s="21">
        <v>7000</v>
      </c>
      <c r="L23" s="17">
        <v>4.2</v>
      </c>
      <c r="M23" s="17" t="s">
        <v>25</v>
      </c>
      <c r="N23" s="33" t="s">
        <v>22</v>
      </c>
      <c r="O23" s="36">
        <v>0.6</v>
      </c>
      <c r="P23" s="17" t="s">
        <v>60</v>
      </c>
    </row>
    <row r="24" ht="27" spans="1:16">
      <c r="A24" s="12">
        <v>21</v>
      </c>
      <c r="B24" s="22" t="s">
        <v>71</v>
      </c>
      <c r="C24" s="21" t="s">
        <v>232</v>
      </c>
      <c r="D24" s="21">
        <v>12</v>
      </c>
      <c r="E24" s="21" t="s">
        <v>21</v>
      </c>
      <c r="F24" s="17" t="s">
        <v>22</v>
      </c>
      <c r="G24" s="17" t="s">
        <v>23</v>
      </c>
      <c r="H24" s="21" t="s">
        <v>71</v>
      </c>
      <c r="I24" s="20" t="s">
        <v>114</v>
      </c>
      <c r="J24" s="17">
        <v>380</v>
      </c>
      <c r="K24" s="21">
        <v>12000</v>
      </c>
      <c r="L24" s="17">
        <v>7.2</v>
      </c>
      <c r="M24" s="17" t="s">
        <v>25</v>
      </c>
      <c r="N24" s="33" t="s">
        <v>22</v>
      </c>
      <c r="O24" s="36">
        <v>0.6</v>
      </c>
      <c r="P24" s="17" t="s">
        <v>60</v>
      </c>
    </row>
    <row r="25" ht="27" spans="1:16">
      <c r="A25" s="12">
        <v>22</v>
      </c>
      <c r="B25" s="22" t="s">
        <v>73</v>
      </c>
      <c r="C25" s="21" t="s">
        <v>233</v>
      </c>
      <c r="D25" s="21">
        <v>40</v>
      </c>
      <c r="E25" s="21" t="s">
        <v>21</v>
      </c>
      <c r="F25" s="17" t="s">
        <v>22</v>
      </c>
      <c r="G25" s="17" t="s">
        <v>23</v>
      </c>
      <c r="H25" s="21" t="s">
        <v>73</v>
      </c>
      <c r="I25" s="20" t="s">
        <v>114</v>
      </c>
      <c r="J25" s="17">
        <v>380</v>
      </c>
      <c r="K25" s="21">
        <v>40000</v>
      </c>
      <c r="L25" s="17">
        <v>24</v>
      </c>
      <c r="M25" s="17" t="s">
        <v>25</v>
      </c>
      <c r="N25" s="33" t="s">
        <v>22</v>
      </c>
      <c r="O25" s="36">
        <v>0.6</v>
      </c>
      <c r="P25" s="17" t="s">
        <v>60</v>
      </c>
    </row>
    <row r="26" ht="27" spans="1:16">
      <c r="A26" s="12">
        <v>23</v>
      </c>
      <c r="B26" s="20" t="s">
        <v>75</v>
      </c>
      <c r="C26" s="20" t="s">
        <v>234</v>
      </c>
      <c r="D26" s="20">
        <v>12.15</v>
      </c>
      <c r="E26" s="23" t="s">
        <v>21</v>
      </c>
      <c r="F26" s="13" t="s">
        <v>22</v>
      </c>
      <c r="G26" s="13" t="s">
        <v>23</v>
      </c>
      <c r="H26" s="20" t="s">
        <v>75</v>
      </c>
      <c r="I26" s="20" t="s">
        <v>114</v>
      </c>
      <c r="J26" s="14">
        <v>380</v>
      </c>
      <c r="K26" s="42">
        <v>10935</v>
      </c>
      <c r="L26" s="14">
        <v>8</v>
      </c>
      <c r="M26" s="14" t="s">
        <v>25</v>
      </c>
      <c r="N26" s="33" t="s">
        <v>22</v>
      </c>
      <c r="O26" s="43">
        <v>0.6</v>
      </c>
      <c r="P26" s="44" t="s">
        <v>77</v>
      </c>
    </row>
    <row r="27" ht="27" spans="1:16">
      <c r="A27" s="12">
        <v>24</v>
      </c>
      <c r="B27" s="20" t="s">
        <v>78</v>
      </c>
      <c r="C27" s="20" t="s">
        <v>235</v>
      </c>
      <c r="D27" s="20">
        <v>7.65</v>
      </c>
      <c r="E27" s="23" t="s">
        <v>21</v>
      </c>
      <c r="F27" s="13" t="s">
        <v>22</v>
      </c>
      <c r="G27" s="13" t="s">
        <v>23</v>
      </c>
      <c r="H27" s="20" t="s">
        <v>78</v>
      </c>
      <c r="I27" s="20" t="s">
        <v>114</v>
      </c>
      <c r="J27" s="14">
        <v>380</v>
      </c>
      <c r="K27" s="42">
        <v>6885</v>
      </c>
      <c r="L27" s="14">
        <v>4</v>
      </c>
      <c r="M27" s="14" t="s">
        <v>25</v>
      </c>
      <c r="N27" s="33" t="s">
        <v>22</v>
      </c>
      <c r="O27" s="43">
        <v>0.6</v>
      </c>
      <c r="P27" s="44" t="s">
        <v>77</v>
      </c>
    </row>
    <row r="28" ht="27" spans="1:16">
      <c r="A28" s="12">
        <v>25</v>
      </c>
      <c r="B28" s="20" t="s">
        <v>80</v>
      </c>
      <c r="C28" s="20" t="s">
        <v>236</v>
      </c>
      <c r="D28" s="20">
        <v>6.3</v>
      </c>
      <c r="E28" s="23" t="s">
        <v>21</v>
      </c>
      <c r="F28" s="13" t="s">
        <v>22</v>
      </c>
      <c r="G28" s="13" t="s">
        <v>23</v>
      </c>
      <c r="H28" s="20" t="s">
        <v>80</v>
      </c>
      <c r="I28" s="20" t="s">
        <v>114</v>
      </c>
      <c r="J28" s="14">
        <v>380</v>
      </c>
      <c r="K28" s="42">
        <v>5670</v>
      </c>
      <c r="L28" s="14">
        <v>3</v>
      </c>
      <c r="M28" s="14" t="s">
        <v>25</v>
      </c>
      <c r="N28" s="33" t="s">
        <v>22</v>
      </c>
      <c r="O28" s="43">
        <v>0.6</v>
      </c>
      <c r="P28" s="44" t="s">
        <v>77</v>
      </c>
    </row>
    <row r="29" ht="27" spans="1:16">
      <c r="A29" s="12">
        <v>26</v>
      </c>
      <c r="B29" s="20" t="s">
        <v>82</v>
      </c>
      <c r="C29" s="20" t="s">
        <v>237</v>
      </c>
      <c r="D29" s="20">
        <v>10.8</v>
      </c>
      <c r="E29" s="23" t="s">
        <v>21</v>
      </c>
      <c r="F29" s="13" t="s">
        <v>22</v>
      </c>
      <c r="G29" s="13" t="s">
        <v>23</v>
      </c>
      <c r="H29" s="20" t="s">
        <v>82</v>
      </c>
      <c r="I29" s="20" t="s">
        <v>114</v>
      </c>
      <c r="J29" s="14">
        <v>380</v>
      </c>
      <c r="K29" s="42">
        <v>9720</v>
      </c>
      <c r="L29" s="14">
        <v>6</v>
      </c>
      <c r="M29" s="14" t="s">
        <v>25</v>
      </c>
      <c r="N29" s="33" t="s">
        <v>22</v>
      </c>
      <c r="O29" s="43">
        <v>0.6</v>
      </c>
      <c r="P29" s="44" t="s">
        <v>77</v>
      </c>
    </row>
    <row r="30" ht="27" spans="1:16">
      <c r="A30" s="12">
        <v>27</v>
      </c>
      <c r="B30" s="20" t="s">
        <v>84</v>
      </c>
      <c r="C30" s="20" t="s">
        <v>238</v>
      </c>
      <c r="D30" s="20">
        <v>18.52</v>
      </c>
      <c r="E30" s="23" t="s">
        <v>21</v>
      </c>
      <c r="F30" s="13" t="s">
        <v>22</v>
      </c>
      <c r="G30" s="13" t="s">
        <v>23</v>
      </c>
      <c r="H30" s="20" t="s">
        <v>84</v>
      </c>
      <c r="I30" s="20" t="s">
        <v>114</v>
      </c>
      <c r="J30" s="14">
        <v>380</v>
      </c>
      <c r="K30" s="42">
        <v>16668</v>
      </c>
      <c r="L30" s="14">
        <v>6</v>
      </c>
      <c r="M30" s="14" t="s">
        <v>25</v>
      </c>
      <c r="N30" s="33" t="s">
        <v>22</v>
      </c>
      <c r="O30" s="43">
        <v>0.6</v>
      </c>
      <c r="P30" s="44" t="s">
        <v>77</v>
      </c>
    </row>
    <row r="31" ht="27" spans="1:16">
      <c r="A31" s="12">
        <v>28</v>
      </c>
      <c r="B31" s="20" t="s">
        <v>87</v>
      </c>
      <c r="C31" s="20" t="s">
        <v>88</v>
      </c>
      <c r="D31" s="20">
        <v>37</v>
      </c>
      <c r="E31" s="23" t="s">
        <v>21</v>
      </c>
      <c r="F31" s="13" t="s">
        <v>22</v>
      </c>
      <c r="G31" s="13" t="s">
        <v>23</v>
      </c>
      <c r="H31" s="20" t="s">
        <v>87</v>
      </c>
      <c r="I31" s="20" t="s">
        <v>114</v>
      </c>
      <c r="J31" s="14">
        <v>380</v>
      </c>
      <c r="K31" s="21">
        <f>D31*8*365</f>
        <v>108040</v>
      </c>
      <c r="L31" s="14">
        <v>19</v>
      </c>
      <c r="M31" s="14" t="s">
        <v>25</v>
      </c>
      <c r="N31" s="33" t="s">
        <v>22</v>
      </c>
      <c r="O31" s="43">
        <v>0.6</v>
      </c>
      <c r="P31" s="35" t="s">
        <v>89</v>
      </c>
    </row>
    <row r="32" ht="27" spans="1:16">
      <c r="A32" s="12">
        <v>29</v>
      </c>
      <c r="B32" s="20" t="s">
        <v>90</v>
      </c>
      <c r="C32" s="20" t="s">
        <v>91</v>
      </c>
      <c r="D32" s="20">
        <v>17</v>
      </c>
      <c r="E32" s="23" t="s">
        <v>21</v>
      </c>
      <c r="F32" s="13" t="s">
        <v>22</v>
      </c>
      <c r="G32" s="13" t="s">
        <v>23</v>
      </c>
      <c r="H32" s="20" t="s">
        <v>90</v>
      </c>
      <c r="I32" s="20" t="s">
        <v>114</v>
      </c>
      <c r="J32" s="14">
        <v>380</v>
      </c>
      <c r="K32" s="21">
        <f>D32*8*365</f>
        <v>49640</v>
      </c>
      <c r="L32" s="14">
        <v>9</v>
      </c>
      <c r="M32" s="14" t="s">
        <v>25</v>
      </c>
      <c r="N32" s="33" t="s">
        <v>22</v>
      </c>
      <c r="O32" s="43">
        <v>0.6</v>
      </c>
      <c r="P32" s="16" t="s">
        <v>89</v>
      </c>
    </row>
    <row r="33" ht="27" spans="1:16">
      <c r="A33" s="12">
        <v>30</v>
      </c>
      <c r="B33" s="13" t="s">
        <v>92</v>
      </c>
      <c r="C33" s="20" t="s">
        <v>239</v>
      </c>
      <c r="D33" s="20">
        <v>23.5</v>
      </c>
      <c r="E33" s="21" t="s">
        <v>21</v>
      </c>
      <c r="F33" s="13" t="s">
        <v>22</v>
      </c>
      <c r="G33" s="14" t="s">
        <v>23</v>
      </c>
      <c r="H33" s="20" t="s">
        <v>92</v>
      </c>
      <c r="I33" s="20" t="s">
        <v>114</v>
      </c>
      <c r="J33" s="13">
        <v>380</v>
      </c>
      <c r="K33" s="21">
        <f>D33*1000*0.9</f>
        <v>21150</v>
      </c>
      <c r="L33" s="20">
        <v>24</v>
      </c>
      <c r="M33" s="14" t="s">
        <v>25</v>
      </c>
      <c r="N33" s="33" t="s">
        <v>22</v>
      </c>
      <c r="O33" s="45">
        <v>0.6</v>
      </c>
      <c r="P33" s="24" t="s">
        <v>94</v>
      </c>
    </row>
    <row r="34" ht="27" spans="1:16">
      <c r="A34" s="12">
        <v>31</v>
      </c>
      <c r="B34" s="24" t="s">
        <v>95</v>
      </c>
      <c r="C34" s="24" t="s">
        <v>96</v>
      </c>
      <c r="D34" s="24">
        <v>49.24</v>
      </c>
      <c r="E34" s="17" t="s">
        <v>21</v>
      </c>
      <c r="F34" s="13" t="s">
        <v>22</v>
      </c>
      <c r="G34" s="16" t="s">
        <v>23</v>
      </c>
      <c r="H34" s="24" t="s">
        <v>95</v>
      </c>
      <c r="I34" s="20" t="s">
        <v>114</v>
      </c>
      <c r="J34" s="24">
        <v>380</v>
      </c>
      <c r="K34" s="21">
        <f t="shared" ref="K34:K41" si="1">D34*900</f>
        <v>44316</v>
      </c>
      <c r="L34" s="13">
        <v>34</v>
      </c>
      <c r="M34" s="17" t="s">
        <v>25</v>
      </c>
      <c r="N34" s="33" t="s">
        <v>22</v>
      </c>
      <c r="O34" s="35">
        <v>0.6</v>
      </c>
      <c r="P34" s="24" t="s">
        <v>97</v>
      </c>
    </row>
    <row r="35" ht="27" spans="1:16">
      <c r="A35" s="12">
        <v>32</v>
      </c>
      <c r="B35" s="24" t="s">
        <v>98</v>
      </c>
      <c r="C35" s="24" t="s">
        <v>240</v>
      </c>
      <c r="D35" s="24">
        <v>29.2</v>
      </c>
      <c r="E35" s="17" t="s">
        <v>21</v>
      </c>
      <c r="F35" s="13" t="s">
        <v>22</v>
      </c>
      <c r="G35" s="16" t="s">
        <v>23</v>
      </c>
      <c r="H35" s="24" t="s">
        <v>98</v>
      </c>
      <c r="I35" s="20" t="s">
        <v>114</v>
      </c>
      <c r="J35" s="24">
        <v>380</v>
      </c>
      <c r="K35" s="21">
        <f t="shared" si="1"/>
        <v>26280</v>
      </c>
      <c r="L35" s="13">
        <v>20</v>
      </c>
      <c r="M35" s="17" t="s">
        <v>25</v>
      </c>
      <c r="N35" s="33" t="s">
        <v>22</v>
      </c>
      <c r="O35" s="35">
        <v>0.6</v>
      </c>
      <c r="P35" s="24" t="s">
        <v>97</v>
      </c>
    </row>
    <row r="36" ht="27" spans="1:16">
      <c r="A36" s="12">
        <v>33</v>
      </c>
      <c r="B36" s="24" t="s">
        <v>100</v>
      </c>
      <c r="C36" s="24" t="s">
        <v>241</v>
      </c>
      <c r="D36" s="24">
        <v>9.71</v>
      </c>
      <c r="E36" s="17" t="s">
        <v>21</v>
      </c>
      <c r="F36" s="13" t="s">
        <v>22</v>
      </c>
      <c r="G36" s="16" t="s">
        <v>23</v>
      </c>
      <c r="H36" s="24" t="s">
        <v>100</v>
      </c>
      <c r="I36" s="20" t="s">
        <v>114</v>
      </c>
      <c r="J36" s="24">
        <v>380</v>
      </c>
      <c r="K36" s="21">
        <f t="shared" si="1"/>
        <v>8739</v>
      </c>
      <c r="L36" s="13">
        <v>6</v>
      </c>
      <c r="M36" s="17" t="s">
        <v>25</v>
      </c>
      <c r="N36" s="33" t="s">
        <v>22</v>
      </c>
      <c r="O36" s="35">
        <v>0.6</v>
      </c>
      <c r="P36" s="24" t="s">
        <v>97</v>
      </c>
    </row>
    <row r="37" ht="27" spans="1:16">
      <c r="A37" s="12">
        <v>34</v>
      </c>
      <c r="B37" s="24" t="s">
        <v>102</v>
      </c>
      <c r="C37" s="24" t="s">
        <v>242</v>
      </c>
      <c r="D37" s="24">
        <v>21.83</v>
      </c>
      <c r="E37" s="17" t="s">
        <v>21</v>
      </c>
      <c r="F37" s="13" t="s">
        <v>22</v>
      </c>
      <c r="G37" s="16" t="s">
        <v>23</v>
      </c>
      <c r="H37" s="24" t="s">
        <v>102</v>
      </c>
      <c r="I37" s="20" t="s">
        <v>114</v>
      </c>
      <c r="J37" s="24">
        <v>380</v>
      </c>
      <c r="K37" s="21">
        <f t="shared" si="1"/>
        <v>19647</v>
      </c>
      <c r="L37" s="13">
        <v>15</v>
      </c>
      <c r="M37" s="17" t="s">
        <v>25</v>
      </c>
      <c r="N37" s="33" t="s">
        <v>22</v>
      </c>
      <c r="O37" s="35">
        <v>0.6</v>
      </c>
      <c r="P37" s="24" t="s">
        <v>97</v>
      </c>
    </row>
    <row r="38" ht="27" spans="1:16">
      <c r="A38" s="12">
        <v>35</v>
      </c>
      <c r="B38" s="24" t="s">
        <v>104</v>
      </c>
      <c r="C38" s="24" t="s">
        <v>105</v>
      </c>
      <c r="D38" s="24">
        <v>19.71</v>
      </c>
      <c r="E38" s="17" t="s">
        <v>21</v>
      </c>
      <c r="F38" s="13" t="s">
        <v>22</v>
      </c>
      <c r="G38" s="16" t="s">
        <v>23</v>
      </c>
      <c r="H38" s="24" t="s">
        <v>104</v>
      </c>
      <c r="I38" s="20" t="s">
        <v>114</v>
      </c>
      <c r="J38" s="24">
        <v>380</v>
      </c>
      <c r="K38" s="21">
        <f t="shared" si="1"/>
        <v>17739</v>
      </c>
      <c r="L38" s="13">
        <v>13</v>
      </c>
      <c r="M38" s="17" t="s">
        <v>25</v>
      </c>
      <c r="N38" s="33" t="s">
        <v>22</v>
      </c>
      <c r="O38" s="35">
        <v>0.6</v>
      </c>
      <c r="P38" s="24" t="s">
        <v>97</v>
      </c>
    </row>
    <row r="39" ht="27" spans="1:16">
      <c r="A39" s="12">
        <v>36</v>
      </c>
      <c r="B39" s="24" t="s">
        <v>106</v>
      </c>
      <c r="C39" s="24" t="s">
        <v>243</v>
      </c>
      <c r="D39" s="24">
        <v>27.26</v>
      </c>
      <c r="E39" s="17" t="s">
        <v>21</v>
      </c>
      <c r="F39" s="13" t="s">
        <v>22</v>
      </c>
      <c r="G39" s="16" t="s">
        <v>23</v>
      </c>
      <c r="H39" s="24" t="s">
        <v>106</v>
      </c>
      <c r="I39" s="20" t="s">
        <v>114</v>
      </c>
      <c r="J39" s="24">
        <v>380</v>
      </c>
      <c r="K39" s="21">
        <f t="shared" si="1"/>
        <v>24534</v>
      </c>
      <c r="L39" s="13">
        <v>19</v>
      </c>
      <c r="M39" s="17" t="s">
        <v>25</v>
      </c>
      <c r="N39" s="33" t="s">
        <v>22</v>
      </c>
      <c r="O39" s="35">
        <v>0.6</v>
      </c>
      <c r="P39" s="24" t="s">
        <v>97</v>
      </c>
    </row>
    <row r="40" ht="27" spans="1:16">
      <c r="A40" s="12">
        <v>37</v>
      </c>
      <c r="B40" s="24" t="s">
        <v>108</v>
      </c>
      <c r="C40" s="24" t="s">
        <v>244</v>
      </c>
      <c r="D40" s="24">
        <v>20</v>
      </c>
      <c r="E40" s="17" t="s">
        <v>21</v>
      </c>
      <c r="F40" s="13" t="s">
        <v>22</v>
      </c>
      <c r="G40" s="16" t="s">
        <v>23</v>
      </c>
      <c r="H40" s="24" t="s">
        <v>108</v>
      </c>
      <c r="I40" s="20" t="s">
        <v>114</v>
      </c>
      <c r="J40" s="24">
        <v>380</v>
      </c>
      <c r="K40" s="21">
        <f t="shared" si="1"/>
        <v>18000</v>
      </c>
      <c r="L40" s="13">
        <v>14</v>
      </c>
      <c r="M40" s="17" t="s">
        <v>25</v>
      </c>
      <c r="N40" s="33" t="s">
        <v>22</v>
      </c>
      <c r="O40" s="35">
        <v>0.6</v>
      </c>
      <c r="P40" s="24" t="s">
        <v>97</v>
      </c>
    </row>
    <row r="41" ht="27" spans="1:16">
      <c r="A41" s="12">
        <v>38</v>
      </c>
      <c r="B41" s="24" t="s">
        <v>110</v>
      </c>
      <c r="C41" s="24" t="s">
        <v>245</v>
      </c>
      <c r="D41" s="24">
        <v>15.07</v>
      </c>
      <c r="E41" s="17" t="s">
        <v>21</v>
      </c>
      <c r="F41" s="13" t="s">
        <v>22</v>
      </c>
      <c r="G41" s="16" t="s">
        <v>23</v>
      </c>
      <c r="H41" s="24" t="s">
        <v>110</v>
      </c>
      <c r="I41" s="20" t="s">
        <v>114</v>
      </c>
      <c r="J41" s="24">
        <v>380</v>
      </c>
      <c r="K41" s="21">
        <f t="shared" si="1"/>
        <v>13563</v>
      </c>
      <c r="L41" s="13">
        <v>10</v>
      </c>
      <c r="M41" s="17" t="s">
        <v>25</v>
      </c>
      <c r="N41" s="33" t="s">
        <v>22</v>
      </c>
      <c r="O41" s="35">
        <v>0.6</v>
      </c>
      <c r="P41" s="24" t="s">
        <v>97</v>
      </c>
    </row>
    <row r="42" ht="27" spans="1:16">
      <c r="A42" s="12">
        <v>39</v>
      </c>
      <c r="B42" s="13" t="s">
        <v>112</v>
      </c>
      <c r="C42" s="25" t="s">
        <v>246</v>
      </c>
      <c r="D42" s="21">
        <v>21</v>
      </c>
      <c r="E42" s="21" t="s">
        <v>21</v>
      </c>
      <c r="F42" s="13" t="s">
        <v>22</v>
      </c>
      <c r="G42" s="21" t="s">
        <v>23</v>
      </c>
      <c r="H42" s="13" t="s">
        <v>112</v>
      </c>
      <c r="I42" s="20" t="s">
        <v>114</v>
      </c>
      <c r="J42" s="21">
        <v>380</v>
      </c>
      <c r="K42" s="21">
        <f t="shared" ref="K42:K45" si="2">D42*1000</f>
        <v>21000</v>
      </c>
      <c r="L42" s="21">
        <f t="shared" ref="L42:L45" si="3">D42*0.6</f>
        <v>12.6</v>
      </c>
      <c r="M42" s="21" t="s">
        <v>25</v>
      </c>
      <c r="N42" s="33" t="s">
        <v>22</v>
      </c>
      <c r="O42" s="46">
        <v>0.6</v>
      </c>
      <c r="P42" s="20" t="s">
        <v>115</v>
      </c>
    </row>
    <row r="43" ht="27" spans="1:16">
      <c r="A43" s="12">
        <v>40</v>
      </c>
      <c r="B43" s="13" t="s">
        <v>116</v>
      </c>
      <c r="C43" s="25" t="s">
        <v>247</v>
      </c>
      <c r="D43" s="21">
        <v>10.5</v>
      </c>
      <c r="E43" s="21" t="s">
        <v>21</v>
      </c>
      <c r="F43" s="13" t="s">
        <v>22</v>
      </c>
      <c r="G43" s="21" t="s">
        <v>23</v>
      </c>
      <c r="H43" s="13" t="s">
        <v>116</v>
      </c>
      <c r="I43" s="20" t="s">
        <v>114</v>
      </c>
      <c r="J43" s="21">
        <v>380</v>
      </c>
      <c r="K43" s="21">
        <f t="shared" si="2"/>
        <v>10500</v>
      </c>
      <c r="L43" s="21">
        <f t="shared" si="3"/>
        <v>6.3</v>
      </c>
      <c r="M43" s="21" t="s">
        <v>25</v>
      </c>
      <c r="N43" s="33" t="s">
        <v>22</v>
      </c>
      <c r="O43" s="46">
        <v>0.6</v>
      </c>
      <c r="P43" s="20" t="s">
        <v>115</v>
      </c>
    </row>
    <row r="44" ht="27" spans="1:16">
      <c r="A44" s="12">
        <v>41</v>
      </c>
      <c r="B44" s="13" t="s">
        <v>118</v>
      </c>
      <c r="C44" s="25" t="s">
        <v>248</v>
      </c>
      <c r="D44" s="21">
        <v>13.635</v>
      </c>
      <c r="E44" s="21" t="s">
        <v>21</v>
      </c>
      <c r="F44" s="13" t="s">
        <v>22</v>
      </c>
      <c r="G44" s="21" t="s">
        <v>23</v>
      </c>
      <c r="H44" s="13" t="s">
        <v>118</v>
      </c>
      <c r="I44" s="20" t="s">
        <v>114</v>
      </c>
      <c r="J44" s="21">
        <v>380</v>
      </c>
      <c r="K44" s="21">
        <f t="shared" si="2"/>
        <v>13635</v>
      </c>
      <c r="L44" s="21">
        <f t="shared" si="3"/>
        <v>8.181</v>
      </c>
      <c r="M44" s="21" t="s">
        <v>25</v>
      </c>
      <c r="N44" s="33" t="s">
        <v>22</v>
      </c>
      <c r="O44" s="46">
        <v>0.6</v>
      </c>
      <c r="P44" s="20" t="s">
        <v>115</v>
      </c>
    </row>
    <row r="45" ht="27" spans="1:16">
      <c r="A45" s="12">
        <v>42</v>
      </c>
      <c r="B45" s="13" t="s">
        <v>120</v>
      </c>
      <c r="C45" s="25" t="s">
        <v>248</v>
      </c>
      <c r="D45" s="21">
        <v>15</v>
      </c>
      <c r="E45" s="21" t="s">
        <v>21</v>
      </c>
      <c r="F45" s="13" t="s">
        <v>22</v>
      </c>
      <c r="G45" s="21" t="s">
        <v>23</v>
      </c>
      <c r="H45" s="13" t="s">
        <v>120</v>
      </c>
      <c r="I45" s="20" t="s">
        <v>114</v>
      </c>
      <c r="J45" s="21">
        <v>380</v>
      </c>
      <c r="K45" s="21">
        <f t="shared" si="2"/>
        <v>15000</v>
      </c>
      <c r="L45" s="21">
        <f t="shared" si="3"/>
        <v>9</v>
      </c>
      <c r="M45" s="21" t="s">
        <v>25</v>
      </c>
      <c r="N45" s="33" t="s">
        <v>22</v>
      </c>
      <c r="O45" s="46">
        <v>0.6</v>
      </c>
      <c r="P45" s="20" t="s">
        <v>115</v>
      </c>
    </row>
    <row r="46" ht="27" spans="1:16">
      <c r="A46" s="12">
        <v>43</v>
      </c>
      <c r="B46" s="21" t="s">
        <v>122</v>
      </c>
      <c r="C46" s="21" t="s">
        <v>249</v>
      </c>
      <c r="D46" s="21">
        <v>25</v>
      </c>
      <c r="E46" s="21" t="s">
        <v>21</v>
      </c>
      <c r="F46" s="13" t="s">
        <v>22</v>
      </c>
      <c r="G46" s="21" t="s">
        <v>23</v>
      </c>
      <c r="H46" s="21" t="s">
        <v>122</v>
      </c>
      <c r="I46" s="20" t="s">
        <v>114</v>
      </c>
      <c r="J46" s="21">
        <v>380</v>
      </c>
      <c r="K46" s="21">
        <v>23000</v>
      </c>
      <c r="L46" s="21">
        <v>13</v>
      </c>
      <c r="M46" s="21" t="s">
        <v>25</v>
      </c>
      <c r="N46" s="33" t="s">
        <v>22</v>
      </c>
      <c r="O46" s="46">
        <v>0.6</v>
      </c>
      <c r="P46" s="47" t="s">
        <v>124</v>
      </c>
    </row>
    <row r="47" ht="27" spans="1:16">
      <c r="A47" s="12">
        <v>44</v>
      </c>
      <c r="B47" s="21" t="s">
        <v>126</v>
      </c>
      <c r="C47" s="21" t="s">
        <v>250</v>
      </c>
      <c r="D47" s="21">
        <v>13</v>
      </c>
      <c r="E47" s="21" t="s">
        <v>21</v>
      </c>
      <c r="F47" s="13" t="s">
        <v>22</v>
      </c>
      <c r="G47" s="21" t="s">
        <v>23</v>
      </c>
      <c r="H47" s="21" t="s">
        <v>126</v>
      </c>
      <c r="I47" s="20" t="s">
        <v>114</v>
      </c>
      <c r="J47" s="21">
        <v>380</v>
      </c>
      <c r="K47" s="21">
        <v>13000</v>
      </c>
      <c r="L47" s="21">
        <v>7</v>
      </c>
      <c r="M47" s="21" t="s">
        <v>25</v>
      </c>
      <c r="N47" s="33" t="s">
        <v>22</v>
      </c>
      <c r="O47" s="46">
        <v>0.6</v>
      </c>
      <c r="P47" s="47" t="s">
        <v>124</v>
      </c>
    </row>
    <row r="48" ht="27" spans="1:16">
      <c r="A48" s="12">
        <v>45</v>
      </c>
      <c r="B48" s="21" t="s">
        <v>129</v>
      </c>
      <c r="C48" s="21" t="s">
        <v>251</v>
      </c>
      <c r="D48" s="21">
        <v>10.2</v>
      </c>
      <c r="E48" s="21" t="s">
        <v>21</v>
      </c>
      <c r="F48" s="13" t="s">
        <v>22</v>
      </c>
      <c r="G48" s="21" t="s">
        <v>23</v>
      </c>
      <c r="H48" s="21" t="s">
        <v>129</v>
      </c>
      <c r="I48" s="20" t="s">
        <v>114</v>
      </c>
      <c r="J48" s="21">
        <v>380</v>
      </c>
      <c r="K48" s="21">
        <v>10200</v>
      </c>
      <c r="L48" s="21">
        <v>6.5</v>
      </c>
      <c r="M48" s="21" t="s">
        <v>25</v>
      </c>
      <c r="N48" s="33" t="s">
        <v>22</v>
      </c>
      <c r="O48" s="46">
        <v>0.6</v>
      </c>
      <c r="P48" s="47" t="s">
        <v>124</v>
      </c>
    </row>
    <row r="49" ht="27" spans="1:16">
      <c r="A49" s="12">
        <v>46</v>
      </c>
      <c r="B49" s="21" t="s">
        <v>132</v>
      </c>
      <c r="C49" s="21" t="s">
        <v>252</v>
      </c>
      <c r="D49" s="21">
        <v>25</v>
      </c>
      <c r="E49" s="21" t="s">
        <v>21</v>
      </c>
      <c r="F49" s="13" t="s">
        <v>22</v>
      </c>
      <c r="G49" s="21" t="s">
        <v>23</v>
      </c>
      <c r="H49" s="21" t="s">
        <v>132</v>
      </c>
      <c r="I49" s="20" t="s">
        <v>114</v>
      </c>
      <c r="J49" s="21">
        <v>380</v>
      </c>
      <c r="K49" s="21">
        <v>23000</v>
      </c>
      <c r="L49" s="21">
        <v>13</v>
      </c>
      <c r="M49" s="21" t="s">
        <v>25</v>
      </c>
      <c r="N49" s="33" t="s">
        <v>22</v>
      </c>
      <c r="O49" s="46">
        <v>0.6</v>
      </c>
      <c r="P49" s="47" t="s">
        <v>124</v>
      </c>
    </row>
    <row r="50" ht="27" spans="1:16">
      <c r="A50" s="12">
        <v>47</v>
      </c>
      <c r="B50" s="26" t="s">
        <v>135</v>
      </c>
      <c r="C50" s="26" t="s">
        <v>253</v>
      </c>
      <c r="D50" s="13">
        <v>17.94</v>
      </c>
      <c r="E50" s="14" t="s">
        <v>21</v>
      </c>
      <c r="F50" s="13" t="s">
        <v>22</v>
      </c>
      <c r="G50" s="14" t="s">
        <v>23</v>
      </c>
      <c r="H50" s="26" t="s">
        <v>135</v>
      </c>
      <c r="I50" s="20" t="s">
        <v>114</v>
      </c>
      <c r="J50" s="37">
        <v>380</v>
      </c>
      <c r="K50" s="48">
        <v>17940</v>
      </c>
      <c r="L50" s="13">
        <v>10</v>
      </c>
      <c r="M50" s="39" t="s">
        <v>25</v>
      </c>
      <c r="N50" s="33" t="s">
        <v>22</v>
      </c>
      <c r="O50" s="40">
        <v>0.6</v>
      </c>
      <c r="P50" s="24" t="s">
        <v>254</v>
      </c>
    </row>
    <row r="51" ht="27" spans="1:16">
      <c r="A51" s="12">
        <v>48</v>
      </c>
      <c r="B51" s="26" t="s">
        <v>138</v>
      </c>
      <c r="C51" s="26" t="s">
        <v>255</v>
      </c>
      <c r="D51" s="13">
        <v>12</v>
      </c>
      <c r="E51" s="14" t="s">
        <v>21</v>
      </c>
      <c r="F51" s="13" t="s">
        <v>22</v>
      </c>
      <c r="G51" s="14" t="s">
        <v>23</v>
      </c>
      <c r="H51" s="26" t="s">
        <v>138</v>
      </c>
      <c r="I51" s="20" t="s">
        <v>114</v>
      </c>
      <c r="J51" s="37">
        <v>380</v>
      </c>
      <c r="K51" s="48">
        <v>12000</v>
      </c>
      <c r="L51" s="13">
        <v>9</v>
      </c>
      <c r="M51" s="39" t="s">
        <v>25</v>
      </c>
      <c r="N51" s="33" t="s">
        <v>22</v>
      </c>
      <c r="O51" s="40">
        <v>0.6</v>
      </c>
      <c r="P51" s="24" t="s">
        <v>254</v>
      </c>
    </row>
    <row r="52" ht="27" spans="1:16">
      <c r="A52" s="12">
        <v>49</v>
      </c>
      <c r="B52" s="16" t="s">
        <v>140</v>
      </c>
      <c r="C52" s="16" t="s">
        <v>256</v>
      </c>
      <c r="D52" s="16">
        <v>20</v>
      </c>
      <c r="E52" s="17" t="s">
        <v>21</v>
      </c>
      <c r="F52" s="13" t="s">
        <v>22</v>
      </c>
      <c r="G52" s="16" t="s">
        <v>23</v>
      </c>
      <c r="H52" s="24" t="str">
        <f t="shared" ref="H52:H58" si="4">B52</f>
        <v>麦金安</v>
      </c>
      <c r="I52" s="20" t="s">
        <v>114</v>
      </c>
      <c r="J52" s="21">
        <v>380</v>
      </c>
      <c r="K52" s="18">
        <f t="shared" ref="K52:K58" si="5">D52*1000</f>
        <v>20000</v>
      </c>
      <c r="L52" s="19">
        <f t="shared" ref="L52:L58" si="6">D52*1.2</f>
        <v>24</v>
      </c>
      <c r="M52" s="24" t="s">
        <v>25</v>
      </c>
      <c r="N52" s="33" t="s">
        <v>22</v>
      </c>
      <c r="O52" s="49">
        <v>0.6</v>
      </c>
      <c r="P52" s="24" t="s">
        <v>254</v>
      </c>
    </row>
    <row r="53" ht="27" spans="1:16">
      <c r="A53" s="12">
        <v>50</v>
      </c>
      <c r="B53" s="24" t="s">
        <v>144</v>
      </c>
      <c r="C53" s="24" t="s">
        <v>257</v>
      </c>
      <c r="D53" s="16">
        <v>22.77</v>
      </c>
      <c r="E53" s="17" t="s">
        <v>21</v>
      </c>
      <c r="F53" s="13" t="s">
        <v>22</v>
      </c>
      <c r="G53" s="16" t="s">
        <v>23</v>
      </c>
      <c r="H53" s="24" t="str">
        <f t="shared" si="4"/>
        <v>梁文强</v>
      </c>
      <c r="I53" s="20" t="s">
        <v>114</v>
      </c>
      <c r="J53" s="21">
        <v>380</v>
      </c>
      <c r="K53" s="18">
        <f t="shared" si="5"/>
        <v>22770</v>
      </c>
      <c r="L53" s="19">
        <f t="shared" si="6"/>
        <v>27.324</v>
      </c>
      <c r="M53" s="24" t="s">
        <v>25</v>
      </c>
      <c r="N53" s="33" t="s">
        <v>22</v>
      </c>
      <c r="O53" s="49">
        <v>0.6</v>
      </c>
      <c r="P53" s="24" t="s">
        <v>254</v>
      </c>
    </row>
    <row r="54" ht="27" spans="1:16">
      <c r="A54" s="12">
        <v>51</v>
      </c>
      <c r="B54" s="24" t="s">
        <v>146</v>
      </c>
      <c r="C54" s="16" t="s">
        <v>258</v>
      </c>
      <c r="D54" s="27">
        <v>10</v>
      </c>
      <c r="E54" s="17" t="s">
        <v>21</v>
      </c>
      <c r="F54" s="13" t="s">
        <v>22</v>
      </c>
      <c r="G54" s="16" t="s">
        <v>23</v>
      </c>
      <c r="H54" s="24" t="str">
        <f t="shared" si="4"/>
        <v>何大顺</v>
      </c>
      <c r="I54" s="20" t="s">
        <v>114</v>
      </c>
      <c r="J54" s="21">
        <v>380</v>
      </c>
      <c r="K54" s="18">
        <f t="shared" si="5"/>
        <v>10000</v>
      </c>
      <c r="L54" s="19">
        <f t="shared" si="6"/>
        <v>12</v>
      </c>
      <c r="M54" s="24" t="s">
        <v>25</v>
      </c>
      <c r="N54" s="33" t="s">
        <v>22</v>
      </c>
      <c r="O54" s="49">
        <v>0.6</v>
      </c>
      <c r="P54" s="24" t="s">
        <v>254</v>
      </c>
    </row>
    <row r="55" ht="27" spans="1:16">
      <c r="A55" s="12">
        <v>52</v>
      </c>
      <c r="B55" s="16" t="s">
        <v>148</v>
      </c>
      <c r="C55" s="28" t="s">
        <v>259</v>
      </c>
      <c r="D55" s="16">
        <v>13.69</v>
      </c>
      <c r="E55" s="17" t="s">
        <v>21</v>
      </c>
      <c r="F55" s="13" t="s">
        <v>22</v>
      </c>
      <c r="G55" s="16" t="s">
        <v>23</v>
      </c>
      <c r="H55" s="24" t="str">
        <f t="shared" si="4"/>
        <v>欧泳娥</v>
      </c>
      <c r="I55" s="20" t="s">
        <v>114</v>
      </c>
      <c r="J55" s="21">
        <v>380</v>
      </c>
      <c r="K55" s="18">
        <f t="shared" si="5"/>
        <v>13690</v>
      </c>
      <c r="L55" s="19">
        <f t="shared" si="6"/>
        <v>16.428</v>
      </c>
      <c r="M55" s="24" t="s">
        <v>25</v>
      </c>
      <c r="N55" s="33" t="s">
        <v>22</v>
      </c>
      <c r="O55" s="49">
        <v>0.6</v>
      </c>
      <c r="P55" s="24" t="s">
        <v>254</v>
      </c>
    </row>
    <row r="56" ht="27" spans="1:16">
      <c r="A56" s="12">
        <v>53</v>
      </c>
      <c r="B56" s="16" t="s">
        <v>150</v>
      </c>
      <c r="C56" s="16" t="s">
        <v>260</v>
      </c>
      <c r="D56" s="16">
        <v>16.88</v>
      </c>
      <c r="E56" s="17" t="s">
        <v>21</v>
      </c>
      <c r="F56" s="13" t="s">
        <v>22</v>
      </c>
      <c r="G56" s="16" t="s">
        <v>23</v>
      </c>
      <c r="H56" s="24" t="str">
        <f t="shared" si="4"/>
        <v>钟全枝</v>
      </c>
      <c r="I56" s="20" t="s">
        <v>114</v>
      </c>
      <c r="J56" s="21">
        <v>380</v>
      </c>
      <c r="K56" s="18">
        <f t="shared" si="5"/>
        <v>16880</v>
      </c>
      <c r="L56" s="19">
        <f t="shared" si="6"/>
        <v>20.256</v>
      </c>
      <c r="M56" s="24" t="s">
        <v>25</v>
      </c>
      <c r="N56" s="33" t="s">
        <v>22</v>
      </c>
      <c r="O56" s="49">
        <v>0.6</v>
      </c>
      <c r="P56" s="24" t="s">
        <v>254</v>
      </c>
    </row>
    <row r="57" ht="27" spans="1:16">
      <c r="A57" s="12">
        <v>54</v>
      </c>
      <c r="B57" s="24" t="s">
        <v>152</v>
      </c>
      <c r="C57" s="24" t="s">
        <v>261</v>
      </c>
      <c r="D57" s="16">
        <v>39</v>
      </c>
      <c r="E57" s="17" t="s">
        <v>21</v>
      </c>
      <c r="F57" s="13" t="s">
        <v>22</v>
      </c>
      <c r="G57" s="16" t="s">
        <v>23</v>
      </c>
      <c r="H57" s="24" t="str">
        <f t="shared" si="4"/>
        <v>赵华基</v>
      </c>
      <c r="I57" s="20" t="s">
        <v>114</v>
      </c>
      <c r="J57" s="21">
        <v>380</v>
      </c>
      <c r="K57" s="18">
        <f t="shared" si="5"/>
        <v>39000</v>
      </c>
      <c r="L57" s="19">
        <f t="shared" si="6"/>
        <v>46.8</v>
      </c>
      <c r="M57" s="24" t="s">
        <v>25</v>
      </c>
      <c r="N57" s="33" t="s">
        <v>22</v>
      </c>
      <c r="O57" s="49">
        <v>0.6</v>
      </c>
      <c r="P57" s="24" t="s">
        <v>254</v>
      </c>
    </row>
    <row r="58" ht="27" spans="1:16">
      <c r="A58" s="12">
        <v>55</v>
      </c>
      <c r="B58" s="16" t="s">
        <v>154</v>
      </c>
      <c r="C58" s="16" t="s">
        <v>262</v>
      </c>
      <c r="D58" s="16">
        <v>8</v>
      </c>
      <c r="E58" s="17" t="s">
        <v>21</v>
      </c>
      <c r="F58" s="13" t="s">
        <v>22</v>
      </c>
      <c r="G58" s="16" t="s">
        <v>23</v>
      </c>
      <c r="H58" s="24" t="str">
        <f t="shared" si="4"/>
        <v>黎鉴光</v>
      </c>
      <c r="I58" s="20" t="s">
        <v>114</v>
      </c>
      <c r="J58" s="21">
        <v>380</v>
      </c>
      <c r="K58" s="18">
        <f t="shared" si="5"/>
        <v>8000</v>
      </c>
      <c r="L58" s="19">
        <f t="shared" si="6"/>
        <v>9.6</v>
      </c>
      <c r="M58" s="24" t="s">
        <v>25</v>
      </c>
      <c r="N58" s="33" t="s">
        <v>22</v>
      </c>
      <c r="O58" s="49">
        <v>0.6</v>
      </c>
      <c r="P58" s="24" t="s">
        <v>254</v>
      </c>
    </row>
    <row r="59" ht="27" spans="1:16">
      <c r="A59" s="12">
        <v>56</v>
      </c>
      <c r="B59" s="15" t="s">
        <v>156</v>
      </c>
      <c r="C59" s="15" t="s">
        <v>263</v>
      </c>
      <c r="D59" s="16">
        <v>15.54</v>
      </c>
      <c r="E59" s="17" t="s">
        <v>21</v>
      </c>
      <c r="F59" s="13" t="s">
        <v>22</v>
      </c>
      <c r="G59" s="16" t="s">
        <v>23</v>
      </c>
      <c r="H59" s="15" t="s">
        <v>156</v>
      </c>
      <c r="I59" s="20" t="s">
        <v>114</v>
      </c>
      <c r="J59" s="21">
        <v>380</v>
      </c>
      <c r="K59" s="18">
        <f>D59*1000*0.9</f>
        <v>13986</v>
      </c>
      <c r="L59" s="16">
        <f>D59*0.6</f>
        <v>9.324</v>
      </c>
      <c r="M59" s="17" t="s">
        <v>25</v>
      </c>
      <c r="N59" s="33" t="s">
        <v>22</v>
      </c>
      <c r="O59" s="35">
        <v>0.6</v>
      </c>
      <c r="P59" s="36" t="s">
        <v>37</v>
      </c>
    </row>
    <row r="60" ht="27" spans="1:16">
      <c r="A60" s="12">
        <v>57</v>
      </c>
      <c r="B60" s="15" t="s">
        <v>158</v>
      </c>
      <c r="C60" s="15" t="s">
        <v>264</v>
      </c>
      <c r="D60" s="16">
        <v>20.35</v>
      </c>
      <c r="E60" s="17" t="s">
        <v>21</v>
      </c>
      <c r="F60" s="13" t="s">
        <v>22</v>
      </c>
      <c r="G60" s="16" t="s">
        <v>23</v>
      </c>
      <c r="H60" s="15" t="s">
        <v>158</v>
      </c>
      <c r="I60" s="20" t="s">
        <v>114</v>
      </c>
      <c r="J60" s="21">
        <v>380</v>
      </c>
      <c r="K60" s="18">
        <f>D60*1000*0.9</f>
        <v>18315</v>
      </c>
      <c r="L60" s="16">
        <f>D60*0.6</f>
        <v>12.21</v>
      </c>
      <c r="M60" s="17" t="s">
        <v>25</v>
      </c>
      <c r="N60" s="33" t="s">
        <v>22</v>
      </c>
      <c r="O60" s="35">
        <v>0.6</v>
      </c>
      <c r="P60" s="36" t="s">
        <v>37</v>
      </c>
    </row>
    <row r="61" ht="27" spans="1:16">
      <c r="A61" s="12">
        <v>58</v>
      </c>
      <c r="B61" s="21" t="s">
        <v>160</v>
      </c>
      <c r="C61" s="21" t="s">
        <v>265</v>
      </c>
      <c r="D61" s="21">
        <v>13.4</v>
      </c>
      <c r="E61" s="21" t="s">
        <v>21</v>
      </c>
      <c r="F61" s="13" t="s">
        <v>22</v>
      </c>
      <c r="G61" s="14" t="s">
        <v>23</v>
      </c>
      <c r="H61" s="21" t="s">
        <v>160</v>
      </c>
      <c r="I61" s="20" t="s">
        <v>114</v>
      </c>
      <c r="J61" s="14">
        <v>380</v>
      </c>
      <c r="K61" s="21">
        <f>D61*1000</f>
        <v>13400</v>
      </c>
      <c r="L61" s="14">
        <f>D61*0.5</f>
        <v>6.7</v>
      </c>
      <c r="M61" s="14" t="s">
        <v>25</v>
      </c>
      <c r="N61" s="33" t="s">
        <v>22</v>
      </c>
      <c r="O61" s="45">
        <v>0.6</v>
      </c>
      <c r="P61" s="20" t="s">
        <v>266</v>
      </c>
    </row>
    <row r="62" ht="27" spans="1:16">
      <c r="A62" s="12">
        <v>59</v>
      </c>
      <c r="B62" s="21" t="s">
        <v>163</v>
      </c>
      <c r="C62" s="21" t="s">
        <v>267</v>
      </c>
      <c r="D62" s="21">
        <v>30.8</v>
      </c>
      <c r="E62" s="21" t="s">
        <v>21</v>
      </c>
      <c r="F62" s="13" t="s">
        <v>22</v>
      </c>
      <c r="G62" s="14" t="s">
        <v>23</v>
      </c>
      <c r="H62" s="21" t="s">
        <v>163</v>
      </c>
      <c r="I62" s="20" t="s">
        <v>114</v>
      </c>
      <c r="J62" s="14">
        <v>380</v>
      </c>
      <c r="K62" s="21">
        <f>D62*1000</f>
        <v>30800</v>
      </c>
      <c r="L62" s="14">
        <f>D62*0.5</f>
        <v>15.4</v>
      </c>
      <c r="M62" s="14" t="s">
        <v>25</v>
      </c>
      <c r="N62" s="33" t="s">
        <v>22</v>
      </c>
      <c r="O62" s="45">
        <v>0.6</v>
      </c>
      <c r="P62" s="20" t="s">
        <v>266</v>
      </c>
    </row>
    <row r="63" ht="27" spans="1:16">
      <c r="A63" s="12">
        <v>60</v>
      </c>
      <c r="B63" s="21" t="s">
        <v>166</v>
      </c>
      <c r="C63" s="21" t="s">
        <v>268</v>
      </c>
      <c r="D63" s="21">
        <v>30</v>
      </c>
      <c r="E63" s="21" t="s">
        <v>21</v>
      </c>
      <c r="F63" s="13" t="s">
        <v>22</v>
      </c>
      <c r="G63" s="14" t="s">
        <v>23</v>
      </c>
      <c r="H63" s="21" t="s">
        <v>166</v>
      </c>
      <c r="I63" s="20" t="s">
        <v>114</v>
      </c>
      <c r="J63" s="14">
        <v>380</v>
      </c>
      <c r="K63" s="21">
        <f>D63*1000</f>
        <v>30000</v>
      </c>
      <c r="L63" s="14">
        <f>D63*0.5</f>
        <v>15</v>
      </c>
      <c r="M63" s="14" t="s">
        <v>25</v>
      </c>
      <c r="N63" s="33" t="s">
        <v>22</v>
      </c>
      <c r="O63" s="45">
        <v>0.6</v>
      </c>
      <c r="P63" s="20" t="s">
        <v>266</v>
      </c>
    </row>
    <row r="64" ht="27" spans="1:16">
      <c r="A64" s="12">
        <v>61</v>
      </c>
      <c r="B64" s="21" t="s">
        <v>168</v>
      </c>
      <c r="C64" s="21" t="s">
        <v>269</v>
      </c>
      <c r="D64" s="21">
        <v>25.53</v>
      </c>
      <c r="E64" s="21" t="s">
        <v>21</v>
      </c>
      <c r="F64" s="13" t="s">
        <v>22</v>
      </c>
      <c r="G64" s="14" t="s">
        <v>23</v>
      </c>
      <c r="H64" s="21" t="s">
        <v>168</v>
      </c>
      <c r="I64" s="20" t="s">
        <v>114</v>
      </c>
      <c r="J64" s="14">
        <v>380</v>
      </c>
      <c r="K64" s="21">
        <f>D64*1000</f>
        <v>25530</v>
      </c>
      <c r="L64" s="14">
        <f>D64*0.5</f>
        <v>12.765</v>
      </c>
      <c r="M64" s="14" t="s">
        <v>25</v>
      </c>
      <c r="N64" s="33" t="s">
        <v>22</v>
      </c>
      <c r="O64" s="45">
        <v>0.6</v>
      </c>
      <c r="P64" s="20" t="s">
        <v>266</v>
      </c>
    </row>
    <row r="65" ht="27" spans="1:16">
      <c r="A65" s="12">
        <v>62</v>
      </c>
      <c r="B65" s="21" t="s">
        <v>173</v>
      </c>
      <c r="C65" s="21" t="s">
        <v>270</v>
      </c>
      <c r="D65" s="21">
        <v>55.35</v>
      </c>
      <c r="E65" s="21" t="s">
        <v>21</v>
      </c>
      <c r="F65" s="13" t="s">
        <v>22</v>
      </c>
      <c r="G65" s="14" t="s">
        <v>23</v>
      </c>
      <c r="H65" s="21" t="s">
        <v>173</v>
      </c>
      <c r="I65" s="20" t="s">
        <v>114</v>
      </c>
      <c r="J65" s="14">
        <v>380</v>
      </c>
      <c r="K65" s="21">
        <f t="shared" ref="K65:K72" si="7">D65*1000</f>
        <v>55350</v>
      </c>
      <c r="L65" s="14">
        <f t="shared" ref="L65:L72" si="8">D65*0.5</f>
        <v>27.675</v>
      </c>
      <c r="M65" s="14" t="s">
        <v>25</v>
      </c>
      <c r="N65" s="33" t="s">
        <v>22</v>
      </c>
      <c r="O65" s="45">
        <v>0.6</v>
      </c>
      <c r="P65" s="20" t="s">
        <v>266</v>
      </c>
    </row>
    <row r="66" ht="27" spans="1:16">
      <c r="A66" s="12">
        <v>63</v>
      </c>
      <c r="B66" s="21" t="s">
        <v>175</v>
      </c>
      <c r="C66" s="21" t="s">
        <v>271</v>
      </c>
      <c r="D66" s="21">
        <v>10.73</v>
      </c>
      <c r="E66" s="21" t="s">
        <v>21</v>
      </c>
      <c r="F66" s="13" t="s">
        <v>22</v>
      </c>
      <c r="G66" s="14" t="s">
        <v>23</v>
      </c>
      <c r="H66" s="21" t="s">
        <v>175</v>
      </c>
      <c r="I66" s="20" t="s">
        <v>114</v>
      </c>
      <c r="J66" s="14">
        <v>220</v>
      </c>
      <c r="K66" s="21">
        <f t="shared" si="7"/>
        <v>10730</v>
      </c>
      <c r="L66" s="14">
        <f t="shared" si="8"/>
        <v>5.365</v>
      </c>
      <c r="M66" s="14" t="s">
        <v>25</v>
      </c>
      <c r="N66" s="33" t="s">
        <v>22</v>
      </c>
      <c r="O66" s="45">
        <v>0.6</v>
      </c>
      <c r="P66" s="20" t="s">
        <v>266</v>
      </c>
    </row>
    <row r="67" ht="27" spans="1:16">
      <c r="A67" s="12">
        <v>64</v>
      </c>
      <c r="B67" s="21" t="s">
        <v>177</v>
      </c>
      <c r="C67" s="21" t="s">
        <v>272</v>
      </c>
      <c r="D67" s="21">
        <v>21.17</v>
      </c>
      <c r="E67" s="21" t="s">
        <v>21</v>
      </c>
      <c r="F67" s="13" t="s">
        <v>22</v>
      </c>
      <c r="G67" s="14" t="s">
        <v>23</v>
      </c>
      <c r="H67" s="21" t="s">
        <v>177</v>
      </c>
      <c r="I67" s="20" t="s">
        <v>114</v>
      </c>
      <c r="J67" s="14">
        <v>380</v>
      </c>
      <c r="K67" s="21">
        <f t="shared" si="7"/>
        <v>21170</v>
      </c>
      <c r="L67" s="14">
        <f t="shared" si="8"/>
        <v>10.585</v>
      </c>
      <c r="M67" s="14" t="s">
        <v>25</v>
      </c>
      <c r="N67" s="33" t="s">
        <v>22</v>
      </c>
      <c r="O67" s="45">
        <v>0.6</v>
      </c>
      <c r="P67" s="20" t="s">
        <v>266</v>
      </c>
    </row>
    <row r="68" ht="27" spans="1:16">
      <c r="A68" s="12">
        <v>65</v>
      </c>
      <c r="B68" s="21" t="s">
        <v>179</v>
      </c>
      <c r="C68" s="21" t="s">
        <v>180</v>
      </c>
      <c r="D68" s="21">
        <v>20.88</v>
      </c>
      <c r="E68" s="21" t="s">
        <v>21</v>
      </c>
      <c r="F68" s="13" t="s">
        <v>22</v>
      </c>
      <c r="G68" s="14" t="s">
        <v>23</v>
      </c>
      <c r="H68" s="21" t="s">
        <v>179</v>
      </c>
      <c r="I68" s="20" t="s">
        <v>114</v>
      </c>
      <c r="J68" s="14">
        <v>380</v>
      </c>
      <c r="K68" s="21">
        <f t="shared" si="7"/>
        <v>20880</v>
      </c>
      <c r="L68" s="14">
        <f t="shared" si="8"/>
        <v>10.44</v>
      </c>
      <c r="M68" s="14" t="s">
        <v>25</v>
      </c>
      <c r="N68" s="33" t="s">
        <v>22</v>
      </c>
      <c r="O68" s="45">
        <v>0.6</v>
      </c>
      <c r="P68" s="20" t="s">
        <v>266</v>
      </c>
    </row>
    <row r="69" ht="27" spans="1:16">
      <c r="A69" s="12">
        <v>66</v>
      </c>
      <c r="B69" s="21" t="s">
        <v>181</v>
      </c>
      <c r="C69" s="21" t="s">
        <v>180</v>
      </c>
      <c r="D69" s="21">
        <v>20.88</v>
      </c>
      <c r="E69" s="21" t="s">
        <v>21</v>
      </c>
      <c r="F69" s="13" t="s">
        <v>22</v>
      </c>
      <c r="G69" s="14" t="s">
        <v>23</v>
      </c>
      <c r="H69" s="21" t="s">
        <v>181</v>
      </c>
      <c r="I69" s="20" t="s">
        <v>114</v>
      </c>
      <c r="J69" s="14">
        <v>380</v>
      </c>
      <c r="K69" s="21">
        <f t="shared" si="7"/>
        <v>20880</v>
      </c>
      <c r="L69" s="14">
        <f t="shared" si="8"/>
        <v>10.44</v>
      </c>
      <c r="M69" s="14" t="s">
        <v>25</v>
      </c>
      <c r="N69" s="33" t="s">
        <v>22</v>
      </c>
      <c r="O69" s="45">
        <v>0.6</v>
      </c>
      <c r="P69" s="20" t="s">
        <v>266</v>
      </c>
    </row>
    <row r="70" ht="27" spans="1:16">
      <c r="A70" s="12">
        <v>67</v>
      </c>
      <c r="B70" s="21" t="s">
        <v>182</v>
      </c>
      <c r="C70" s="21" t="s">
        <v>180</v>
      </c>
      <c r="D70" s="21">
        <v>25.23</v>
      </c>
      <c r="E70" s="21" t="s">
        <v>21</v>
      </c>
      <c r="F70" s="13" t="s">
        <v>22</v>
      </c>
      <c r="G70" s="14" t="s">
        <v>23</v>
      </c>
      <c r="H70" s="21" t="s">
        <v>182</v>
      </c>
      <c r="I70" s="20" t="s">
        <v>114</v>
      </c>
      <c r="J70" s="14">
        <v>380</v>
      </c>
      <c r="K70" s="21">
        <f t="shared" si="7"/>
        <v>25230</v>
      </c>
      <c r="L70" s="14">
        <f t="shared" si="8"/>
        <v>12.615</v>
      </c>
      <c r="M70" s="14" t="s">
        <v>25</v>
      </c>
      <c r="N70" s="33" t="s">
        <v>22</v>
      </c>
      <c r="O70" s="45">
        <v>0.6</v>
      </c>
      <c r="P70" s="20" t="s">
        <v>266</v>
      </c>
    </row>
    <row r="71" ht="27" spans="1:16">
      <c r="A71" s="12">
        <v>68</v>
      </c>
      <c r="B71" s="21" t="s">
        <v>183</v>
      </c>
      <c r="C71" s="21" t="s">
        <v>273</v>
      </c>
      <c r="D71" s="21">
        <v>22</v>
      </c>
      <c r="E71" s="21" t="s">
        <v>21</v>
      </c>
      <c r="F71" s="13" t="s">
        <v>22</v>
      </c>
      <c r="G71" s="14" t="s">
        <v>23</v>
      </c>
      <c r="H71" s="21" t="s">
        <v>183</v>
      </c>
      <c r="I71" s="20" t="s">
        <v>114</v>
      </c>
      <c r="J71" s="14">
        <v>380</v>
      </c>
      <c r="K71" s="21">
        <f t="shared" si="7"/>
        <v>22000</v>
      </c>
      <c r="L71" s="14">
        <f t="shared" si="8"/>
        <v>11</v>
      </c>
      <c r="M71" s="14" t="s">
        <v>25</v>
      </c>
      <c r="N71" s="33" t="s">
        <v>22</v>
      </c>
      <c r="O71" s="45">
        <v>0.6</v>
      </c>
      <c r="P71" s="20" t="s">
        <v>266</v>
      </c>
    </row>
    <row r="72" ht="27" spans="1:16">
      <c r="A72" s="12">
        <v>69</v>
      </c>
      <c r="B72" s="21" t="s">
        <v>185</v>
      </c>
      <c r="C72" s="21" t="s">
        <v>274</v>
      </c>
      <c r="D72" s="21">
        <v>9.2</v>
      </c>
      <c r="E72" s="21" t="s">
        <v>21</v>
      </c>
      <c r="F72" s="13" t="s">
        <v>22</v>
      </c>
      <c r="G72" s="14" t="s">
        <v>23</v>
      </c>
      <c r="H72" s="21" t="s">
        <v>185</v>
      </c>
      <c r="I72" s="20" t="s">
        <v>114</v>
      </c>
      <c r="J72" s="14">
        <v>380</v>
      </c>
      <c r="K72" s="21">
        <f t="shared" si="7"/>
        <v>9200</v>
      </c>
      <c r="L72" s="14">
        <f t="shared" si="8"/>
        <v>4.6</v>
      </c>
      <c r="M72" s="14" t="s">
        <v>25</v>
      </c>
      <c r="N72" s="33" t="s">
        <v>22</v>
      </c>
      <c r="O72" s="45">
        <v>0.6</v>
      </c>
      <c r="P72" s="20" t="s">
        <v>266</v>
      </c>
    </row>
    <row r="73" ht="27" spans="1:16">
      <c r="A73" s="12">
        <v>70</v>
      </c>
      <c r="B73" s="24" t="s">
        <v>187</v>
      </c>
      <c r="C73" s="24" t="s">
        <v>275</v>
      </c>
      <c r="D73" s="16">
        <v>11.47</v>
      </c>
      <c r="E73" s="17" t="s">
        <v>21</v>
      </c>
      <c r="F73" s="13" t="s">
        <v>22</v>
      </c>
      <c r="G73" s="14" t="s">
        <v>23</v>
      </c>
      <c r="H73" s="24" t="s">
        <v>187</v>
      </c>
      <c r="I73" s="20" t="s">
        <v>114</v>
      </c>
      <c r="J73" s="16">
        <v>380</v>
      </c>
      <c r="K73" s="21">
        <v>14000</v>
      </c>
      <c r="L73" s="19">
        <v>6.8</v>
      </c>
      <c r="M73" s="17" t="s">
        <v>25</v>
      </c>
      <c r="N73" s="33" t="s">
        <v>22</v>
      </c>
      <c r="O73" s="49">
        <v>0.6</v>
      </c>
      <c r="P73" s="47" t="s">
        <v>190</v>
      </c>
    </row>
    <row r="74" ht="27" spans="1:16">
      <c r="A74" s="12">
        <v>71</v>
      </c>
      <c r="B74" s="15" t="s">
        <v>191</v>
      </c>
      <c r="C74" s="15" t="s">
        <v>276</v>
      </c>
      <c r="D74" s="16">
        <v>10</v>
      </c>
      <c r="E74" s="17" t="s">
        <v>21</v>
      </c>
      <c r="F74" s="13" t="s">
        <v>22</v>
      </c>
      <c r="G74" s="16" t="s">
        <v>23</v>
      </c>
      <c r="H74" s="15" t="s">
        <v>191</v>
      </c>
      <c r="I74" s="20" t="s">
        <v>114</v>
      </c>
      <c r="J74" s="16">
        <v>380</v>
      </c>
      <c r="K74" s="18">
        <v>12000</v>
      </c>
      <c r="L74" s="16">
        <v>7</v>
      </c>
      <c r="M74" s="17" t="s">
        <v>25</v>
      </c>
      <c r="N74" s="33" t="s">
        <v>22</v>
      </c>
      <c r="O74" s="35">
        <v>0.6</v>
      </c>
      <c r="P74" s="16" t="s">
        <v>193</v>
      </c>
    </row>
    <row r="75" ht="27" spans="1:16">
      <c r="A75" s="12">
        <v>72</v>
      </c>
      <c r="B75" s="15" t="s">
        <v>194</v>
      </c>
      <c r="C75" s="15" t="s">
        <v>277</v>
      </c>
      <c r="D75" s="16">
        <v>16.65</v>
      </c>
      <c r="E75" s="17" t="s">
        <v>21</v>
      </c>
      <c r="F75" s="13" t="s">
        <v>22</v>
      </c>
      <c r="G75" s="16" t="s">
        <v>23</v>
      </c>
      <c r="H75" s="15" t="s">
        <v>194</v>
      </c>
      <c r="I75" s="20" t="s">
        <v>114</v>
      </c>
      <c r="J75" s="16">
        <v>380</v>
      </c>
      <c r="K75" s="18">
        <v>18000</v>
      </c>
      <c r="L75" s="16">
        <v>8.9</v>
      </c>
      <c r="M75" s="17" t="s">
        <v>25</v>
      </c>
      <c r="N75" s="33" t="s">
        <v>22</v>
      </c>
      <c r="O75" s="35">
        <v>0.6</v>
      </c>
      <c r="P75" s="16" t="s">
        <v>193</v>
      </c>
    </row>
    <row r="76" ht="27" spans="1:16">
      <c r="A76" s="12">
        <v>73</v>
      </c>
      <c r="B76" s="24" t="s">
        <v>196</v>
      </c>
      <c r="C76" s="24" t="s">
        <v>278</v>
      </c>
      <c r="D76" s="16">
        <v>8.04</v>
      </c>
      <c r="E76" s="17" t="s">
        <v>21</v>
      </c>
      <c r="F76" s="13" t="s">
        <v>22</v>
      </c>
      <c r="G76" s="16" t="s">
        <v>23</v>
      </c>
      <c r="H76" s="24" t="s">
        <v>196</v>
      </c>
      <c r="I76" s="20" t="s">
        <v>114</v>
      </c>
      <c r="J76" s="37">
        <v>380</v>
      </c>
      <c r="K76" s="18">
        <v>8000</v>
      </c>
      <c r="L76" s="16">
        <v>5</v>
      </c>
      <c r="M76" s="17" t="s">
        <v>25</v>
      </c>
      <c r="N76" s="33" t="s">
        <v>22</v>
      </c>
      <c r="O76" s="35">
        <v>0.6</v>
      </c>
      <c r="P76" s="47" t="s">
        <v>198</v>
      </c>
    </row>
    <row r="77" ht="27" spans="1:16">
      <c r="A77" s="12">
        <v>74</v>
      </c>
      <c r="B77" s="24" t="s">
        <v>199</v>
      </c>
      <c r="C77" s="24" t="s">
        <v>279</v>
      </c>
      <c r="D77" s="16">
        <v>15.745</v>
      </c>
      <c r="E77" s="17" t="s">
        <v>21</v>
      </c>
      <c r="F77" s="13" t="s">
        <v>22</v>
      </c>
      <c r="G77" s="16" t="s">
        <v>23</v>
      </c>
      <c r="H77" s="24" t="s">
        <v>199</v>
      </c>
      <c r="I77" s="20" t="s">
        <v>114</v>
      </c>
      <c r="J77" s="37">
        <v>380</v>
      </c>
      <c r="K77" s="18">
        <v>15000</v>
      </c>
      <c r="L77" s="16">
        <v>10</v>
      </c>
      <c r="M77" s="17" t="s">
        <v>25</v>
      </c>
      <c r="N77" s="33" t="s">
        <v>22</v>
      </c>
      <c r="O77" s="35">
        <v>0.6</v>
      </c>
      <c r="P77" s="47" t="s">
        <v>198</v>
      </c>
    </row>
    <row r="78" ht="27" spans="1:16">
      <c r="A78" s="12">
        <v>75</v>
      </c>
      <c r="B78" s="24" t="s">
        <v>201</v>
      </c>
      <c r="C78" s="24" t="s">
        <v>280</v>
      </c>
      <c r="D78" s="16">
        <v>19.58</v>
      </c>
      <c r="E78" s="17" t="s">
        <v>21</v>
      </c>
      <c r="F78" s="13" t="s">
        <v>22</v>
      </c>
      <c r="G78" s="16" t="s">
        <v>23</v>
      </c>
      <c r="H78" s="24" t="s">
        <v>201</v>
      </c>
      <c r="I78" s="20" t="s">
        <v>114</v>
      </c>
      <c r="J78" s="37">
        <v>380</v>
      </c>
      <c r="K78" s="18">
        <v>19000</v>
      </c>
      <c r="L78" s="16">
        <v>15</v>
      </c>
      <c r="M78" s="17" t="s">
        <v>25</v>
      </c>
      <c r="N78" s="33" t="s">
        <v>22</v>
      </c>
      <c r="O78" s="35">
        <v>0.6</v>
      </c>
      <c r="P78" s="47" t="s">
        <v>198</v>
      </c>
    </row>
    <row r="79" ht="27" spans="1:16">
      <c r="A79" s="12">
        <v>76</v>
      </c>
      <c r="B79" s="24" t="s">
        <v>203</v>
      </c>
      <c r="C79" s="24" t="s">
        <v>281</v>
      </c>
      <c r="D79" s="16">
        <v>10.23</v>
      </c>
      <c r="E79" s="17" t="s">
        <v>21</v>
      </c>
      <c r="F79" s="13" t="s">
        <v>22</v>
      </c>
      <c r="G79" s="16" t="s">
        <v>23</v>
      </c>
      <c r="H79" s="24" t="s">
        <v>203</v>
      </c>
      <c r="I79" s="20" t="s">
        <v>114</v>
      </c>
      <c r="J79" s="37">
        <v>380</v>
      </c>
      <c r="K79" s="18">
        <v>10000</v>
      </c>
      <c r="L79" s="16">
        <v>8</v>
      </c>
      <c r="M79" s="17" t="s">
        <v>25</v>
      </c>
      <c r="N79" s="33" t="s">
        <v>22</v>
      </c>
      <c r="O79" s="35">
        <v>0.6</v>
      </c>
      <c r="P79" s="47" t="s">
        <v>198</v>
      </c>
    </row>
    <row r="80" ht="27" spans="1:16">
      <c r="A80" s="12">
        <v>77</v>
      </c>
      <c r="B80" s="24" t="s">
        <v>205</v>
      </c>
      <c r="C80" s="24" t="s">
        <v>282</v>
      </c>
      <c r="D80" s="16">
        <v>9</v>
      </c>
      <c r="E80" s="17" t="s">
        <v>21</v>
      </c>
      <c r="F80" s="13" t="s">
        <v>22</v>
      </c>
      <c r="G80" s="16" t="s">
        <v>23</v>
      </c>
      <c r="H80" s="24" t="s">
        <v>205</v>
      </c>
      <c r="I80" s="20" t="s">
        <v>114</v>
      </c>
      <c r="J80" s="16">
        <v>220</v>
      </c>
      <c r="K80" s="18">
        <v>9000</v>
      </c>
      <c r="L80" s="16">
        <v>7</v>
      </c>
      <c r="M80" s="17" t="s">
        <v>25</v>
      </c>
      <c r="N80" s="33" t="s">
        <v>22</v>
      </c>
      <c r="O80" s="35">
        <v>0.6</v>
      </c>
      <c r="P80" s="47" t="s">
        <v>198</v>
      </c>
    </row>
    <row r="81" ht="27" spans="1:16">
      <c r="A81" s="12">
        <v>78</v>
      </c>
      <c r="B81" s="24" t="s">
        <v>208</v>
      </c>
      <c r="C81" s="24" t="s">
        <v>283</v>
      </c>
      <c r="D81" s="16">
        <v>12</v>
      </c>
      <c r="E81" s="17" t="s">
        <v>21</v>
      </c>
      <c r="F81" s="13" t="s">
        <v>22</v>
      </c>
      <c r="G81" s="16" t="s">
        <v>23</v>
      </c>
      <c r="H81" s="24" t="s">
        <v>208</v>
      </c>
      <c r="I81" s="20" t="s">
        <v>114</v>
      </c>
      <c r="J81" s="37">
        <v>380</v>
      </c>
      <c r="K81" s="18">
        <v>12000</v>
      </c>
      <c r="L81" s="16">
        <v>10</v>
      </c>
      <c r="M81" s="17" t="s">
        <v>25</v>
      </c>
      <c r="N81" s="33" t="s">
        <v>22</v>
      </c>
      <c r="O81" s="35">
        <v>0.6</v>
      </c>
      <c r="P81" s="47" t="s">
        <v>198</v>
      </c>
    </row>
  </sheetData>
  <mergeCells count="2">
    <mergeCell ref="A1:C1"/>
    <mergeCell ref="A2:P2"/>
  </mergeCells>
  <conditionalFormatting sqref="B2">
    <cfRule type="duplicateValues" dxfId="0" priority="1"/>
  </conditionalFormatting>
  <conditionalFormatting sqref="B4">
    <cfRule type="duplicateValues" dxfId="0" priority="78"/>
  </conditionalFormatting>
  <conditionalFormatting sqref="H4">
    <cfRule type="duplicateValues" dxfId="0" priority="77"/>
  </conditionalFormatting>
  <conditionalFormatting sqref="B5">
    <cfRule type="duplicateValues" dxfId="0" priority="76"/>
  </conditionalFormatting>
  <conditionalFormatting sqref="H5">
    <cfRule type="duplicateValues" dxfId="0" priority="75"/>
  </conditionalFormatting>
  <conditionalFormatting sqref="C7">
    <cfRule type="duplicateValues" dxfId="0" priority="71"/>
  </conditionalFormatting>
  <conditionalFormatting sqref="C8">
    <cfRule type="duplicateValues" dxfId="0" priority="72"/>
  </conditionalFormatting>
  <conditionalFormatting sqref="C10">
    <cfRule type="duplicateValues" dxfId="0" priority="74"/>
  </conditionalFormatting>
  <conditionalFormatting sqref="B12">
    <cfRule type="duplicateValues" dxfId="0" priority="92"/>
  </conditionalFormatting>
  <conditionalFormatting sqref="H12">
    <cfRule type="duplicateValues" dxfId="0" priority="88"/>
  </conditionalFormatting>
  <conditionalFormatting sqref="B13">
    <cfRule type="duplicateValues" dxfId="0" priority="91"/>
  </conditionalFormatting>
  <conditionalFormatting sqref="H13">
    <cfRule type="duplicateValues" dxfId="0" priority="87"/>
  </conditionalFormatting>
  <conditionalFormatting sqref="B14">
    <cfRule type="duplicateValues" dxfId="0" priority="93"/>
  </conditionalFormatting>
  <conditionalFormatting sqref="H14">
    <cfRule type="duplicateValues" dxfId="0" priority="89"/>
  </conditionalFormatting>
  <conditionalFormatting sqref="B15">
    <cfRule type="duplicateValues" dxfId="0" priority="94"/>
  </conditionalFormatting>
  <conditionalFormatting sqref="H15">
    <cfRule type="duplicateValues" dxfId="0" priority="90"/>
  </conditionalFormatting>
  <conditionalFormatting sqref="B16">
    <cfRule type="duplicateValues" dxfId="0" priority="65"/>
  </conditionalFormatting>
  <conditionalFormatting sqref="B17">
    <cfRule type="duplicateValues" dxfId="0" priority="44"/>
  </conditionalFormatting>
  <conditionalFormatting sqref="H17">
    <cfRule type="duplicateValues" dxfId="0" priority="43"/>
  </conditionalFormatting>
  <conditionalFormatting sqref="B18">
    <cfRule type="duplicateValues" dxfId="0" priority="39"/>
  </conditionalFormatting>
  <conditionalFormatting sqref="H18">
    <cfRule type="duplicateValues" dxfId="0" priority="38"/>
  </conditionalFormatting>
  <conditionalFormatting sqref="B19">
    <cfRule type="duplicateValues" dxfId="0" priority="40"/>
  </conditionalFormatting>
  <conditionalFormatting sqref="H19">
    <cfRule type="duplicateValues" dxfId="0" priority="36"/>
  </conditionalFormatting>
  <conditionalFormatting sqref="H20">
    <cfRule type="duplicateValues" dxfId="0" priority="37"/>
  </conditionalFormatting>
  <conditionalFormatting sqref="B21">
    <cfRule type="duplicateValues" dxfId="0" priority="42"/>
  </conditionalFormatting>
  <conditionalFormatting sqref="H21">
    <cfRule type="duplicateValues" dxfId="0" priority="35"/>
  </conditionalFormatting>
  <conditionalFormatting sqref="H22">
    <cfRule type="duplicateValues" dxfId="0" priority="34"/>
  </conditionalFormatting>
  <conditionalFormatting sqref="B23">
    <cfRule type="duplicateValues" dxfId="0" priority="33"/>
  </conditionalFormatting>
  <conditionalFormatting sqref="H23">
    <cfRule type="duplicateValues" dxfId="0" priority="30"/>
  </conditionalFormatting>
  <conditionalFormatting sqref="B24">
    <cfRule type="duplicateValues" dxfId="0" priority="32"/>
  </conditionalFormatting>
  <conditionalFormatting sqref="H24">
    <cfRule type="duplicateValues" dxfId="0" priority="29"/>
  </conditionalFormatting>
  <conditionalFormatting sqref="B25">
    <cfRule type="duplicateValues" dxfId="0" priority="31"/>
  </conditionalFormatting>
  <conditionalFormatting sqref="H25">
    <cfRule type="duplicateValues" dxfId="0" priority="28"/>
  </conditionalFormatting>
  <conditionalFormatting sqref="B34">
    <cfRule type="duplicateValues" dxfId="0" priority="85"/>
  </conditionalFormatting>
  <conditionalFormatting sqref="H34">
    <cfRule type="duplicateValues" dxfId="0" priority="82"/>
  </conditionalFormatting>
  <conditionalFormatting sqref="B35">
    <cfRule type="duplicateValues" dxfId="0" priority="86"/>
  </conditionalFormatting>
  <conditionalFormatting sqref="H35">
    <cfRule type="duplicateValues" dxfId="0" priority="83"/>
  </conditionalFormatting>
  <conditionalFormatting sqref="B36">
    <cfRule type="duplicateValues" dxfId="0" priority="84"/>
  </conditionalFormatting>
  <conditionalFormatting sqref="H36">
    <cfRule type="duplicateValues" dxfId="0" priority="81"/>
  </conditionalFormatting>
  <conditionalFormatting sqref="B37">
    <cfRule type="duplicateValues" dxfId="0" priority="63"/>
  </conditionalFormatting>
  <conditionalFormatting sqref="H37">
    <cfRule type="duplicateValues" dxfId="0" priority="53"/>
  </conditionalFormatting>
  <conditionalFormatting sqref="B38">
    <cfRule type="duplicateValues" dxfId="0" priority="64"/>
  </conditionalFormatting>
  <conditionalFormatting sqref="H38">
    <cfRule type="duplicateValues" dxfId="0" priority="54"/>
  </conditionalFormatting>
  <conditionalFormatting sqref="B39">
    <cfRule type="duplicateValues" dxfId="0" priority="62"/>
  </conditionalFormatting>
  <conditionalFormatting sqref="H39">
    <cfRule type="duplicateValues" dxfId="0" priority="52"/>
  </conditionalFormatting>
  <conditionalFormatting sqref="B40">
    <cfRule type="duplicateValues" dxfId="0" priority="61"/>
  </conditionalFormatting>
  <conditionalFormatting sqref="H40">
    <cfRule type="duplicateValues" dxfId="0" priority="51"/>
  </conditionalFormatting>
  <conditionalFormatting sqref="B41">
    <cfRule type="duplicateValues" dxfId="0" priority="60"/>
  </conditionalFormatting>
  <conditionalFormatting sqref="H41">
    <cfRule type="duplicateValues" dxfId="0" priority="50"/>
  </conditionalFormatting>
  <conditionalFormatting sqref="B42">
    <cfRule type="duplicateValues" dxfId="0" priority="59"/>
  </conditionalFormatting>
  <conditionalFormatting sqref="H42">
    <cfRule type="duplicateValues" dxfId="0" priority="49"/>
  </conditionalFormatting>
  <conditionalFormatting sqref="B43">
    <cfRule type="duplicateValues" dxfId="0" priority="58"/>
  </conditionalFormatting>
  <conditionalFormatting sqref="H43">
    <cfRule type="duplicateValues" dxfId="0" priority="48"/>
  </conditionalFormatting>
  <conditionalFormatting sqref="B44">
    <cfRule type="duplicateValues" dxfId="0" priority="57"/>
  </conditionalFormatting>
  <conditionalFormatting sqref="H44">
    <cfRule type="duplicateValues" dxfId="0" priority="47"/>
  </conditionalFormatting>
  <conditionalFormatting sqref="B45">
    <cfRule type="duplicateValues" dxfId="0" priority="56"/>
  </conditionalFormatting>
  <conditionalFormatting sqref="H45">
    <cfRule type="duplicateValues" dxfId="0" priority="46"/>
  </conditionalFormatting>
  <conditionalFormatting sqref="B46">
    <cfRule type="duplicateValues" dxfId="0" priority="55"/>
  </conditionalFormatting>
  <conditionalFormatting sqref="H46">
    <cfRule type="duplicateValues" dxfId="0" priority="45"/>
  </conditionalFormatting>
  <conditionalFormatting sqref="B52">
    <cfRule type="duplicateValues" dxfId="0" priority="80"/>
  </conditionalFormatting>
  <conditionalFormatting sqref="H52">
    <cfRule type="duplicateValues" dxfId="0" priority="79"/>
  </conditionalFormatting>
  <conditionalFormatting sqref="B61">
    <cfRule type="duplicateValues" dxfId="0" priority="27"/>
  </conditionalFormatting>
  <conditionalFormatting sqref="H61">
    <cfRule type="duplicateValues" dxfId="0" priority="14"/>
  </conditionalFormatting>
  <conditionalFormatting sqref="B62">
    <cfRule type="duplicateValues" dxfId="0" priority="26"/>
  </conditionalFormatting>
  <conditionalFormatting sqref="H62">
    <cfRule type="duplicateValues" dxfId="0" priority="13"/>
  </conditionalFormatting>
  <conditionalFormatting sqref="B63">
    <cfRule type="duplicateValues" dxfId="0" priority="25"/>
  </conditionalFormatting>
  <conditionalFormatting sqref="H63">
    <cfRule type="duplicateValues" dxfId="0" priority="12"/>
  </conditionalFormatting>
  <conditionalFormatting sqref="B64">
    <cfRule type="duplicateValues" dxfId="0" priority="24"/>
  </conditionalFormatting>
  <conditionalFormatting sqref="H64">
    <cfRule type="duplicateValues" dxfId="0" priority="11"/>
  </conditionalFormatting>
  <conditionalFormatting sqref="B65">
    <cfRule type="duplicateValues" dxfId="0" priority="22"/>
  </conditionalFormatting>
  <conditionalFormatting sqref="H65">
    <cfRule type="duplicateValues" dxfId="0" priority="9"/>
  </conditionalFormatting>
  <conditionalFormatting sqref="B66">
    <cfRule type="duplicateValues" dxfId="0" priority="21"/>
  </conditionalFormatting>
  <conditionalFormatting sqref="H66">
    <cfRule type="duplicateValues" dxfId="0" priority="8"/>
  </conditionalFormatting>
  <conditionalFormatting sqref="B67">
    <cfRule type="duplicateValues" dxfId="0" priority="20"/>
  </conditionalFormatting>
  <conditionalFormatting sqref="H67">
    <cfRule type="duplicateValues" dxfId="0" priority="7"/>
  </conditionalFormatting>
  <conditionalFormatting sqref="B68">
    <cfRule type="duplicateValues" dxfId="0" priority="19"/>
  </conditionalFormatting>
  <conditionalFormatting sqref="H68">
    <cfRule type="duplicateValues" dxfId="0" priority="6"/>
  </conditionalFormatting>
  <conditionalFormatting sqref="B69">
    <cfRule type="duplicateValues" dxfId="0" priority="18"/>
  </conditionalFormatting>
  <conditionalFormatting sqref="H69">
    <cfRule type="duplicateValues" dxfId="0" priority="5"/>
  </conditionalFormatting>
  <conditionalFormatting sqref="B70">
    <cfRule type="duplicateValues" dxfId="0" priority="17"/>
  </conditionalFormatting>
  <conditionalFormatting sqref="H70">
    <cfRule type="duplicateValues" dxfId="0" priority="4"/>
  </conditionalFormatting>
  <conditionalFormatting sqref="B71">
    <cfRule type="duplicateValues" dxfId="0" priority="16"/>
  </conditionalFormatting>
  <conditionalFormatting sqref="H71">
    <cfRule type="duplicateValues" dxfId="0" priority="3"/>
  </conditionalFormatting>
  <conditionalFormatting sqref="B72">
    <cfRule type="duplicateValues" dxfId="0" priority="15"/>
  </conditionalFormatting>
  <conditionalFormatting sqref="H72">
    <cfRule type="duplicateValues" dxfId="0" priority="2"/>
  </conditionalFormatting>
  <conditionalFormatting sqref="C9 C11">
    <cfRule type="duplicateValues" dxfId="0" priority="73"/>
  </conditionalFormatting>
  <conditionalFormatting sqref="B20 B22">
    <cfRule type="duplicateValues" dxfId="0" priority="41"/>
  </conditionalFormatting>
  <dataValidations count="2">
    <dataValidation type="list" allowBlank="1" showInputMessage="1" showErrorMessage="1" sqref="E17 E18 E19 E20 E21 E22 E23 E24 E25 E33 E42 E46 E47 E48 E49 E61 E62 E63 E64 E65 E66 E67 E68 E69 E70 E71 E72 E43:E45">
      <formula1>"自然人,项目公司"</formula1>
    </dataValidation>
    <dataValidation type="list" allowBlank="1" showInputMessage="1" showErrorMessage="1" sqref="J17 J18 J19 J20 J21 J22 J23 J24 J25 J42 J43 J44 J45 J46 J47 J48 J49 J61 J62 J63 J64 J65 J66 J67 J68 J69 J70 J71 J72 J81 J11:J15 J50:J51 J52:J60 J76:J79">
      <formula1>"380,220"</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上报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NTKO</cp:lastModifiedBy>
  <dcterms:created xsi:type="dcterms:W3CDTF">2006-09-13T11:21:00Z</dcterms:created>
  <dcterms:modified xsi:type="dcterms:W3CDTF">2021-08-17T07:28:53Z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KSOReadingLayout">
    <vt:bool>true</vt:bool>
  </property>
</Properties>
</file>