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1460"/>
  </bookViews>
  <sheets>
    <sheet name="汇总表" sheetId="2" r:id="rId1"/>
  </sheets>
  <definedNames>
    <definedName name="_xlnm._FilterDatabase" localSheetId="0" hidden="1">汇总表!$A$2:$IV$2</definedName>
  </definedNames>
  <calcPr calcId="144525"/>
</workbook>
</file>

<file path=xl/sharedStrings.xml><?xml version="1.0" encoding="utf-8"?>
<sst xmlns="http://schemas.openxmlformats.org/spreadsheetml/2006/main" count="726" uniqueCount="187">
  <si>
    <t>2021年3月中山市居民分布式光伏发电项目汇总表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</si>
  <si>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</si>
  <si>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</si>
  <si>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</si>
  <si>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</si>
  <si>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</si>
  <si>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</si>
  <si>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</si>
  <si>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</si>
  <si>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</si>
  <si>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并网电压等级(V)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</si>
  <si>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</si>
  <si>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</si>
  <si>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</si>
  <si>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</si>
  <si>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</si>
  <si>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</si>
  <si>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余建标</t>
  </si>
  <si>
    <t>中山市南头镇合兴路</t>
  </si>
  <si>
    <t>自然人</t>
  </si>
  <si>
    <t>待定</t>
  </si>
  <si>
    <t>屋顶</t>
  </si>
  <si>
    <t>自发自用余电上网</t>
  </si>
  <si>
    <t>居民电价</t>
  </si>
  <si>
    <t>南头</t>
  </si>
  <si>
    <t>陈栈钿</t>
  </si>
  <si>
    <t>中山市南头镇将军22队翠苑街</t>
  </si>
  <si>
    <t>严志强</t>
  </si>
  <si>
    <t>中山市南头镇光明南路景南街景南七巷</t>
  </si>
  <si>
    <t>廖称光</t>
  </si>
  <si>
    <t>中山市五桂山长命水白兰桥正街</t>
  </si>
  <si>
    <t>五桂山</t>
  </si>
  <si>
    <t>袁国文</t>
  </si>
  <si>
    <t>中山市古镇镇古镇镇民乐民康二巷</t>
  </si>
  <si>
    <t>古镇</t>
  </si>
  <si>
    <t>蔡巨波</t>
  </si>
  <si>
    <t>广东省中山市横栏镇商富路</t>
  </si>
  <si>
    <t>横栏</t>
  </si>
  <si>
    <t>邱伟林</t>
  </si>
  <si>
    <t>中山市小榄镇绩西广成南路</t>
  </si>
  <si>
    <t>小榄</t>
  </si>
  <si>
    <t>杨达林</t>
  </si>
  <si>
    <t>中山市沙溪镇充美南兴街</t>
  </si>
  <si>
    <t>沙溪</t>
  </si>
  <si>
    <t>林卓超</t>
  </si>
  <si>
    <t>中山市沙溪镇豪吐村白坑新兴地街</t>
  </si>
  <si>
    <t>谢建濠</t>
  </si>
  <si>
    <t>中山市东区小鳌溪村小陂路二巷</t>
  </si>
  <si>
    <t>东区</t>
  </si>
  <si>
    <t>郑胜杰</t>
  </si>
  <si>
    <t>广东省中山市三乡镇平南村园林路园林南二区一巷</t>
  </si>
  <si>
    <t>三乡</t>
  </si>
  <si>
    <t>陈玉珍</t>
  </si>
  <si>
    <t>广东省中山市三乡镇西山村</t>
  </si>
  <si>
    <t>卢瑞川</t>
  </si>
  <si>
    <t>中山市西区隆昌社区五组新村</t>
  </si>
  <si>
    <t>西区</t>
  </si>
  <si>
    <t>郭丽珍</t>
  </si>
  <si>
    <t>中山市坦洲镇同胜大街</t>
  </si>
  <si>
    <t>坦洲</t>
  </si>
  <si>
    <t>吴杏媚</t>
  </si>
  <si>
    <t>广东省中山市石岐区岐头新村岐兴东巷</t>
  </si>
  <si>
    <t>石岐</t>
  </si>
  <si>
    <t>张国彬</t>
  </si>
  <si>
    <t>中山市大涌镇古榕街</t>
  </si>
  <si>
    <t>大涌</t>
  </si>
  <si>
    <t>杨苏兰</t>
  </si>
  <si>
    <t>中山市大涌镇旗峰路汇泉街</t>
  </si>
  <si>
    <t>萧沛琼</t>
  </si>
  <si>
    <t>中山市大涌镇敦煌路东八街</t>
  </si>
  <si>
    <t>梁丙洪</t>
  </si>
  <si>
    <t>中山市大涌镇青岗村韶化下街</t>
  </si>
  <si>
    <t>黄振燊</t>
  </si>
  <si>
    <t>中山市大涌镇青岗村昌隆北街三巷</t>
  </si>
  <si>
    <t>张春燕</t>
  </si>
  <si>
    <t>中山市沙溪豪吐中心大街水巷</t>
  </si>
  <si>
    <t>陈谢平</t>
  </si>
  <si>
    <t>中山市沙溪镇乐群村景隆街五巷</t>
  </si>
  <si>
    <t>王泳韶</t>
  </si>
  <si>
    <t>中山市沙溪镇兴溪路</t>
  </si>
  <si>
    <t>全额上网</t>
  </si>
  <si>
    <t>宋继胜</t>
  </si>
  <si>
    <t>沙溪镇涌头村南康街</t>
  </si>
  <si>
    <t>卫燕梅</t>
  </si>
  <si>
    <t>中山市沙溪镇共和路</t>
  </si>
  <si>
    <t>刘谢龙</t>
  </si>
  <si>
    <t>中山市沙溪镇龙瑞石桥街二巷</t>
  </si>
  <si>
    <t>陈为慧</t>
  </si>
  <si>
    <t>中山市沙溪镇豪吐村</t>
  </si>
  <si>
    <t>张键豪</t>
  </si>
  <si>
    <t>中山市沙溪镇新濠路88号丹青路</t>
  </si>
  <si>
    <t>吴添洪</t>
  </si>
  <si>
    <t>中山市黄圃镇大兴东路</t>
  </si>
  <si>
    <t>黄圃</t>
  </si>
  <si>
    <t>梁恩和</t>
  </si>
  <si>
    <t>中山市黄圃镇叙隆南街</t>
  </si>
  <si>
    <t>曾宪福</t>
  </si>
  <si>
    <t>神湾镇神湾大道北</t>
  </si>
  <si>
    <t>神湾</t>
  </si>
  <si>
    <t>区少宏</t>
  </si>
  <si>
    <t>中山市古镇镇松兴花园右二巷</t>
  </si>
  <si>
    <t>区健才</t>
  </si>
  <si>
    <t>中山市古镇镇冈东村冈连里围水巷</t>
  </si>
  <si>
    <t>蔡坚明</t>
  </si>
  <si>
    <t>中山市古镇镇冈南村中心路东七巷</t>
  </si>
  <si>
    <t>林成照</t>
  </si>
  <si>
    <t>中山市古镇镇池塘街右二巷</t>
  </si>
  <si>
    <t>何胜强</t>
  </si>
  <si>
    <t>中山市古镇镇七坊村裕豪新村五大街</t>
  </si>
  <si>
    <t>区华长</t>
  </si>
  <si>
    <t>中山市古镇镇首德路一巷</t>
  </si>
  <si>
    <t>袁国东</t>
  </si>
  <si>
    <t>中山市古镇镇麒麟迎丰新村一百一十巷</t>
  </si>
  <si>
    <t>谢连生</t>
  </si>
  <si>
    <t>中山市三角镇结民村信宜三街</t>
  </si>
  <si>
    <t>三角</t>
  </si>
  <si>
    <t>邓明珍</t>
  </si>
  <si>
    <t>中山市民众镇浪网行政村新涌上街</t>
  </si>
  <si>
    <t>民众</t>
  </si>
  <si>
    <t>罗锡辉</t>
  </si>
  <si>
    <t>中山市小榄镇盛丰联兴南路</t>
  </si>
  <si>
    <t>苏浩钊</t>
  </si>
  <si>
    <t>中山市小榄镇联丰富康中街</t>
  </si>
  <si>
    <t>陈锐根</t>
  </si>
  <si>
    <t>中山市小榄镇绩东一德原中路二巷横一巷</t>
  </si>
  <si>
    <t>郑存辉</t>
  </si>
  <si>
    <t>中山市小榄镇绩西联合一村联谊街1巷</t>
  </si>
  <si>
    <t>梁梅珍</t>
  </si>
  <si>
    <t>中山市小榄镇盛丰顷安中路</t>
  </si>
  <si>
    <t>何健华</t>
  </si>
  <si>
    <t>中山市小榄镇埒西一子凌街三巷</t>
  </si>
  <si>
    <t>谭炳华</t>
  </si>
  <si>
    <t>中山市小榄镇永福路二街南一巷</t>
  </si>
  <si>
    <t>蒙宏表</t>
  </si>
  <si>
    <t>中山市小榄镇盛丰祥胜路</t>
  </si>
  <si>
    <t>陈浩标</t>
  </si>
  <si>
    <t>中山市小榄镇绩西新胜街</t>
  </si>
  <si>
    <t>郭志翔</t>
  </si>
  <si>
    <t>中山市小榄镇盛丰联兴南八街</t>
  </si>
  <si>
    <t>潘金成</t>
  </si>
  <si>
    <t>中山市港口镇穗兴路</t>
  </si>
  <si>
    <t>港口</t>
  </si>
  <si>
    <t>刘青娉</t>
  </si>
  <si>
    <t>广东省中山市港口镇星晨花园碧丽园</t>
  </si>
  <si>
    <t>廖观源</t>
  </si>
  <si>
    <t>中山市五桂山长命水白兰桥上街</t>
  </si>
  <si>
    <t>林润凤</t>
  </si>
  <si>
    <t>中山市南头镇朱槽西路接华街</t>
  </si>
  <si>
    <t>梁焕好</t>
  </si>
  <si>
    <t>南头镇同福西路38号雅翠华庭</t>
  </si>
  <si>
    <t>李灿梅</t>
  </si>
  <si>
    <t>中山市南朗镇岭南小区</t>
  </si>
  <si>
    <t>南朗</t>
  </si>
  <si>
    <t>刘易正雄</t>
  </si>
  <si>
    <t>中山市南朗镇长平路1号观海园</t>
  </si>
  <si>
    <t>张奕生</t>
  </si>
  <si>
    <t>中山市南朗镇翠亨村逸仙新村</t>
  </si>
  <si>
    <t>彭剑波</t>
  </si>
  <si>
    <t>广东省中山市三乡镇前陇村恒安街恒安三巷之一</t>
  </si>
  <si>
    <t>赖海英</t>
  </si>
  <si>
    <t>广东省中山市三乡镇前陇村甘泉路</t>
  </si>
  <si>
    <t>张妙英</t>
  </si>
  <si>
    <t>广东省中山市三乡镇平南村金星路</t>
  </si>
  <si>
    <t>马利军</t>
  </si>
  <si>
    <t>广东省中山市三乡镇振华路95号雅居乐新城</t>
  </si>
  <si>
    <t>胡杏桃</t>
  </si>
  <si>
    <t>广东省中山市三乡镇西山村“大园头”</t>
  </si>
  <si>
    <t>郭齐好</t>
  </si>
  <si>
    <t>中山市阜沙镇兴宏街</t>
  </si>
  <si>
    <t>阜沙</t>
  </si>
  <si>
    <t>陈子豪</t>
  </si>
  <si>
    <t>中山市东区齐东新村东四巷</t>
  </si>
  <si>
    <t>刘镇华</t>
  </si>
  <si>
    <t>中山市南区寮后龙子街</t>
  </si>
  <si>
    <t>南区</t>
  </si>
  <si>
    <t>周子恒</t>
  </si>
  <si>
    <t>中山市南区竹秀园兴园路</t>
  </si>
  <si>
    <t>冯权伟</t>
  </si>
  <si>
    <t>广东省中山市横栏镇新丰西二路</t>
  </si>
  <si>
    <t>何少梅</t>
  </si>
  <si>
    <t>广东省中山市横栏镇西冲市场东街</t>
  </si>
  <si>
    <t>陈水玉</t>
  </si>
  <si>
    <t>广东省中山市横栏镇横东聚达路</t>
  </si>
  <si>
    <t>陈永福</t>
  </si>
  <si>
    <t>中山市坦洲镇龙新街</t>
  </si>
  <si>
    <t>刘致强</t>
  </si>
  <si>
    <t>中山市坦洲镇河边街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</si>
</sst>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F800]dddd\,\ mmmm\ dd\,\ yyyy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6" borderId="5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0" fillId="7" borderId="3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left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 applyProtection="1">
      <alignment horizontal="center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0" fontId="0" fillId="4" borderId="1" xfId="0" applyNumberFormat="1" applyFont="1" applyFill="1" applyBorder="1" applyAlignment="1" applyProtection="1">
      <alignment horizontal="center" vertical="center"/>
    </xf>
    <xf numFmtId="9" fontId="0" fillId="4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 applyProtection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1" xfId="0" applyNumberFormat="1" applyFont="1" applyFill="1" applyBorder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  <xf numFmtId="9" fontId="0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2" borderId="1" xfId="0" applyFont="1" applyFill="1" applyBorder="1" applyAlignment="1" applyProtection="1">
      <alignment horizontal="left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  <color rgb="00DEE8F2"/>
      <color rgb="000070C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V74"/>
  <sheetViews>
    <sheetView tabSelected="1" topLeftCell="A49" workbookViewId="0">
      <selection activeCell="F15" sqref="F15"/>
    </sheetView>
  </sheetViews>
  <sheetFormatPr defaultColWidth="9" defaultRowHeight="13.5"/>
  <cols>
    <col min="1" max="1" width="4.63333333333333" style="8" customWidth="1"/>
    <col min="2" max="2" width="8.5" style="8" customWidth="1"/>
    <col min="3" max="3" width="34.375" style="8" customWidth="1"/>
    <col min="4" max="4" width="9.78333333333333" style="8" customWidth="1"/>
    <col min="5" max="5" width="12.3833333333333" style="8" customWidth="1"/>
    <col min="6" max="6" width="10.5" style="8"/>
    <col min="7" max="7" width="9.13333333333333" style="8" customWidth="1"/>
    <col min="8" max="8" width="13.6333333333333" style="8" customWidth="1"/>
    <col min="9" max="9" width="17.5" style="8" customWidth="1"/>
    <col min="10" max="10" width="9" style="8"/>
    <col min="11" max="11" width="13.3583333333333" style="8" customWidth="1"/>
    <col min="12" max="12" width="9" style="8"/>
    <col min="13" max="13" width="11.5166666666667" style="8" customWidth="1"/>
    <col min="14" max="14" width="10.4333333333333" style="8" customWidth="1"/>
    <col min="15" max="15" width="9" style="8"/>
    <col min="16" max="16" width="7.825" style="8" customWidth="1"/>
    <col min="17" max="16384" width="9" style="8"/>
  </cols>
  <sheetData>
    <row r="1" ht="27" spans="1:16">
      <c r="A1" s="9" t="s">
        <v>0</v>
      </c>
      <c r="B1" s="9"/>
      <c r="C1" s="9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="1" customFormat="1" ht="35" customHeight="1" spans="1:16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1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12" t="s">
        <v>12</v>
      </c>
      <c r="M2" s="12" t="s">
        <v>13</v>
      </c>
      <c r="N2" s="12" t="s">
        <v>14</v>
      </c>
      <c r="O2" s="12" t="s">
        <v>15</v>
      </c>
      <c r="P2" s="12" t="s">
        <v>16</v>
      </c>
    </row>
    <row r="3" customFormat="1" spans="1:16">
      <c r="A3" s="13">
        <v>1</v>
      </c>
      <c r="B3" s="14" t="s">
        <v>17</v>
      </c>
      <c r="C3" s="15" t="s">
        <v>18</v>
      </c>
      <c r="D3" s="16">
        <v>29.6</v>
      </c>
      <c r="E3" s="13" t="s">
        <v>19</v>
      </c>
      <c r="F3" s="16" t="s">
        <v>20</v>
      </c>
      <c r="G3" s="16" t="s">
        <v>21</v>
      </c>
      <c r="H3" s="16" t="s">
        <v>17</v>
      </c>
      <c r="I3" s="44" t="s">
        <v>22</v>
      </c>
      <c r="J3" s="16">
        <v>380</v>
      </c>
      <c r="K3" s="16">
        <v>25929</v>
      </c>
      <c r="L3" s="16">
        <v>21</v>
      </c>
      <c r="M3" s="61" t="s">
        <v>23</v>
      </c>
      <c r="N3" s="40" t="s">
        <v>20</v>
      </c>
      <c r="O3" s="62">
        <v>0.6</v>
      </c>
      <c r="P3" s="44" t="s">
        <v>24</v>
      </c>
    </row>
    <row r="4" s="2" customFormat="1" spans="1:16">
      <c r="A4" s="13">
        <v>2</v>
      </c>
      <c r="B4" s="14" t="s">
        <v>25</v>
      </c>
      <c r="C4" s="15" t="s">
        <v>26</v>
      </c>
      <c r="D4" s="16">
        <v>16.8</v>
      </c>
      <c r="E4" s="13" t="s">
        <v>19</v>
      </c>
      <c r="F4" s="16" t="s">
        <v>20</v>
      </c>
      <c r="G4" s="16" t="s">
        <v>21</v>
      </c>
      <c r="H4" s="16" t="s">
        <v>25</v>
      </c>
      <c r="I4" s="44" t="s">
        <v>22</v>
      </c>
      <c r="J4" s="16">
        <v>380</v>
      </c>
      <c r="K4" s="16">
        <v>14716</v>
      </c>
      <c r="L4" s="16">
        <v>12</v>
      </c>
      <c r="M4" s="61" t="s">
        <v>23</v>
      </c>
      <c r="N4" s="40" t="s">
        <v>20</v>
      </c>
      <c r="O4" s="62">
        <v>0.6</v>
      </c>
      <c r="P4" s="44" t="s">
        <v>24</v>
      </c>
    </row>
    <row r="5" s="2" customFormat="1" spans="1:256">
      <c r="A5" s="13">
        <v>3</v>
      </c>
      <c r="B5" s="17" t="s">
        <v>27</v>
      </c>
      <c r="C5" s="18" t="s">
        <v>28</v>
      </c>
      <c r="D5" s="19">
        <v>21.44</v>
      </c>
      <c r="E5" s="20" t="s">
        <v>19</v>
      </c>
      <c r="F5" s="19" t="s">
        <v>20</v>
      </c>
      <c r="G5" s="19" t="s">
        <v>21</v>
      </c>
      <c r="H5" s="19" t="s">
        <v>27</v>
      </c>
      <c r="I5" s="44" t="s">
        <v>22</v>
      </c>
      <c r="J5" s="19">
        <v>380</v>
      </c>
      <c r="K5" s="19">
        <v>18781</v>
      </c>
      <c r="L5" s="19">
        <v>15</v>
      </c>
      <c r="M5" s="61" t="s">
        <v>23</v>
      </c>
      <c r="N5" s="40" t="s">
        <v>20</v>
      </c>
      <c r="O5" s="62">
        <v>0.6</v>
      </c>
      <c r="P5" s="44" t="s">
        <v>24</v>
      </c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  <c r="IV5" s="83"/>
    </row>
    <row r="6" s="3" customFormat="1" spans="1:16">
      <c r="A6" s="13">
        <v>4</v>
      </c>
      <c r="B6" s="21" t="s">
        <v>29</v>
      </c>
      <c r="C6" s="22" t="s">
        <v>30</v>
      </c>
      <c r="D6" s="23">
        <v>21</v>
      </c>
      <c r="E6" s="24" t="s">
        <v>19</v>
      </c>
      <c r="F6" s="23" t="s">
        <v>20</v>
      </c>
      <c r="G6" s="23" t="s">
        <v>21</v>
      </c>
      <c r="H6" s="21" t="s">
        <v>29</v>
      </c>
      <c r="I6" s="44" t="s">
        <v>22</v>
      </c>
      <c r="J6" s="23">
        <v>380</v>
      </c>
      <c r="K6" s="63">
        <f>D6*1000*0.9</f>
        <v>18900</v>
      </c>
      <c r="L6" s="23">
        <f>8*0.6</f>
        <v>4.8</v>
      </c>
      <c r="M6" s="61" t="s">
        <v>23</v>
      </c>
      <c r="N6" s="40" t="s">
        <v>20</v>
      </c>
      <c r="O6" s="64">
        <v>0.6</v>
      </c>
      <c r="P6" s="38" t="s">
        <v>31</v>
      </c>
    </row>
    <row r="7" s="4" customFormat="1" spans="1:16">
      <c r="A7" s="13">
        <v>5</v>
      </c>
      <c r="B7" s="25" t="s">
        <v>32</v>
      </c>
      <c r="C7" s="26" t="s">
        <v>33</v>
      </c>
      <c r="D7" s="19">
        <v>25.93</v>
      </c>
      <c r="E7" s="13" t="s">
        <v>19</v>
      </c>
      <c r="F7" s="13" t="s">
        <v>20</v>
      </c>
      <c r="G7" s="13" t="s">
        <v>21</v>
      </c>
      <c r="H7" s="19" t="s">
        <v>32</v>
      </c>
      <c r="I7" s="44" t="s">
        <v>22</v>
      </c>
      <c r="J7" s="27">
        <v>380</v>
      </c>
      <c r="K7" s="65">
        <f t="shared" ref="K7:K11" si="0">D7*1000</f>
        <v>25930</v>
      </c>
      <c r="L7" s="19">
        <v>16</v>
      </c>
      <c r="M7" s="61" t="s">
        <v>23</v>
      </c>
      <c r="N7" s="40" t="s">
        <v>20</v>
      </c>
      <c r="O7" s="66">
        <v>0.6</v>
      </c>
      <c r="P7" s="36" t="s">
        <v>34</v>
      </c>
    </row>
    <row r="8" spans="1:16">
      <c r="A8" s="13">
        <v>6</v>
      </c>
      <c r="B8" s="27" t="s">
        <v>35</v>
      </c>
      <c r="C8" s="28" t="s">
        <v>36</v>
      </c>
      <c r="D8" s="23">
        <v>19.88</v>
      </c>
      <c r="E8" s="24" t="s">
        <v>19</v>
      </c>
      <c r="F8" s="20" t="s">
        <v>20</v>
      </c>
      <c r="G8" s="20" t="s">
        <v>21</v>
      </c>
      <c r="H8" s="27" t="s">
        <v>35</v>
      </c>
      <c r="I8" s="44" t="s">
        <v>22</v>
      </c>
      <c r="J8" s="23">
        <v>380</v>
      </c>
      <c r="K8" s="31">
        <v>24000</v>
      </c>
      <c r="L8" s="67">
        <v>11</v>
      </c>
      <c r="M8" s="61" t="s">
        <v>23</v>
      </c>
      <c r="N8" s="40" t="s">
        <v>20</v>
      </c>
      <c r="O8" s="66">
        <v>0.6</v>
      </c>
      <c r="P8" s="68" t="s">
        <v>37</v>
      </c>
    </row>
    <row r="9" spans="1:16">
      <c r="A9" s="13">
        <v>7</v>
      </c>
      <c r="B9" s="29" t="s">
        <v>38</v>
      </c>
      <c r="C9" s="30" t="s">
        <v>39</v>
      </c>
      <c r="D9" s="29">
        <v>29.96</v>
      </c>
      <c r="E9" s="24" t="s">
        <v>19</v>
      </c>
      <c r="F9" s="23" t="s">
        <v>20</v>
      </c>
      <c r="G9" s="23" t="s">
        <v>21</v>
      </c>
      <c r="H9" s="27" t="str">
        <f>B9</f>
        <v>邱伟林</v>
      </c>
      <c r="I9" s="44" t="s">
        <v>22</v>
      </c>
      <c r="J9" s="69">
        <v>380</v>
      </c>
      <c r="K9" s="27">
        <f t="shared" si="0"/>
        <v>29960</v>
      </c>
      <c r="L9" s="67">
        <f>D9*1.2</f>
        <v>35.952</v>
      </c>
      <c r="M9" s="61" t="s">
        <v>23</v>
      </c>
      <c r="N9" s="40" t="s">
        <v>20</v>
      </c>
      <c r="O9" s="66">
        <v>0.6</v>
      </c>
      <c r="P9" s="13" t="s">
        <v>40</v>
      </c>
    </row>
    <row r="10" spans="1:16">
      <c r="A10" s="13">
        <v>8</v>
      </c>
      <c r="B10" s="31" t="s">
        <v>41</v>
      </c>
      <c r="C10" s="32" t="s">
        <v>42</v>
      </c>
      <c r="D10" s="31">
        <v>12</v>
      </c>
      <c r="E10" s="31" t="s">
        <v>19</v>
      </c>
      <c r="F10" s="24" t="s">
        <v>20</v>
      </c>
      <c r="G10" s="24" t="s">
        <v>21</v>
      </c>
      <c r="H10" s="31" t="s">
        <v>41</v>
      </c>
      <c r="I10" s="44" t="s">
        <v>22</v>
      </c>
      <c r="J10" s="24">
        <v>380</v>
      </c>
      <c r="K10" s="31">
        <f t="shared" si="0"/>
        <v>12000</v>
      </c>
      <c r="L10" s="24">
        <f>D10*0.6</f>
        <v>7.2</v>
      </c>
      <c r="M10" s="61" t="s">
        <v>23</v>
      </c>
      <c r="N10" s="40" t="s">
        <v>20</v>
      </c>
      <c r="O10" s="70">
        <v>0.6</v>
      </c>
      <c r="P10" s="16" t="s">
        <v>43</v>
      </c>
    </row>
    <row r="11" s="5" customFormat="1" spans="1:16">
      <c r="A11" s="13">
        <v>9</v>
      </c>
      <c r="B11" s="31" t="s">
        <v>44</v>
      </c>
      <c r="C11" s="32" t="s">
        <v>45</v>
      </c>
      <c r="D11" s="31">
        <v>8</v>
      </c>
      <c r="E11" s="31" t="s">
        <v>19</v>
      </c>
      <c r="F11" s="24" t="s">
        <v>20</v>
      </c>
      <c r="G11" s="24" t="s">
        <v>21</v>
      </c>
      <c r="H11" s="31" t="s">
        <v>44</v>
      </c>
      <c r="I11" s="44" t="s">
        <v>22</v>
      </c>
      <c r="J11" s="24">
        <v>220</v>
      </c>
      <c r="K11" s="31">
        <f t="shared" si="0"/>
        <v>8000</v>
      </c>
      <c r="L11" s="24">
        <f>D11*0.6</f>
        <v>4.8</v>
      </c>
      <c r="M11" s="61" t="s">
        <v>23</v>
      </c>
      <c r="N11" s="40" t="s">
        <v>20</v>
      </c>
      <c r="O11" s="71">
        <v>0.6</v>
      </c>
      <c r="P11" s="72" t="s">
        <v>43</v>
      </c>
    </row>
    <row r="12" s="6" customFormat="1" spans="1:16">
      <c r="A12" s="13">
        <v>10</v>
      </c>
      <c r="B12" s="33" t="s">
        <v>46</v>
      </c>
      <c r="C12" s="34" t="s">
        <v>47</v>
      </c>
      <c r="D12" s="33">
        <v>17.34</v>
      </c>
      <c r="E12" s="33" t="s">
        <v>19</v>
      </c>
      <c r="F12" s="33" t="s">
        <v>20</v>
      </c>
      <c r="G12" s="33" t="s">
        <v>21</v>
      </c>
      <c r="H12" s="33" t="s">
        <v>46</v>
      </c>
      <c r="I12" s="44" t="s">
        <v>22</v>
      </c>
      <c r="J12" s="73">
        <v>380</v>
      </c>
      <c r="K12" s="73">
        <v>15606</v>
      </c>
      <c r="L12" s="73">
        <v>17</v>
      </c>
      <c r="M12" s="61" t="s">
        <v>23</v>
      </c>
      <c r="N12" s="40" t="s">
        <v>20</v>
      </c>
      <c r="O12" s="71">
        <v>0.6</v>
      </c>
      <c r="P12" s="16" t="s">
        <v>48</v>
      </c>
    </row>
    <row r="13" s="7" customFormat="1" ht="27" spans="1:16">
      <c r="A13" s="13">
        <v>11</v>
      </c>
      <c r="B13" s="31" t="s">
        <v>49</v>
      </c>
      <c r="C13" s="32" t="s">
        <v>50</v>
      </c>
      <c r="D13" s="31">
        <v>29.58</v>
      </c>
      <c r="E13" s="31" t="s">
        <v>19</v>
      </c>
      <c r="F13" s="35" t="s">
        <v>20</v>
      </c>
      <c r="G13" s="20" t="s">
        <v>21</v>
      </c>
      <c r="H13" s="31" t="s">
        <v>49</v>
      </c>
      <c r="I13" s="44" t="s">
        <v>22</v>
      </c>
      <c r="J13" s="20">
        <v>380</v>
      </c>
      <c r="K13" s="31">
        <f>D13*1000</f>
        <v>29580</v>
      </c>
      <c r="L13" s="20">
        <f>D13*0.5</f>
        <v>14.79</v>
      </c>
      <c r="M13" s="61" t="s">
        <v>23</v>
      </c>
      <c r="N13" s="40" t="s">
        <v>20</v>
      </c>
      <c r="O13" s="74">
        <v>0.6</v>
      </c>
      <c r="P13" s="13" t="s">
        <v>51</v>
      </c>
    </row>
    <row r="14" s="7" customFormat="1" spans="1:16">
      <c r="A14" s="13">
        <v>12</v>
      </c>
      <c r="B14" s="31" t="s">
        <v>52</v>
      </c>
      <c r="C14" s="32" t="s">
        <v>53</v>
      </c>
      <c r="D14" s="31">
        <v>10.72</v>
      </c>
      <c r="E14" s="31" t="s">
        <v>19</v>
      </c>
      <c r="F14" s="35" t="s">
        <v>20</v>
      </c>
      <c r="G14" s="20" t="s">
        <v>21</v>
      </c>
      <c r="H14" s="31" t="s">
        <v>52</v>
      </c>
      <c r="I14" s="44" t="s">
        <v>22</v>
      </c>
      <c r="J14" s="20">
        <v>220</v>
      </c>
      <c r="K14" s="31">
        <f>D14*1000</f>
        <v>10720</v>
      </c>
      <c r="L14" s="20">
        <f>D14*0.5</f>
        <v>5.36</v>
      </c>
      <c r="M14" s="61" t="s">
        <v>23</v>
      </c>
      <c r="N14" s="40" t="s">
        <v>20</v>
      </c>
      <c r="O14" s="74">
        <v>0.6</v>
      </c>
      <c r="P14" s="13" t="s">
        <v>51</v>
      </c>
    </row>
    <row r="15" s="7" customFormat="1" spans="1:16">
      <c r="A15" s="13">
        <v>13</v>
      </c>
      <c r="B15" s="21" t="s">
        <v>54</v>
      </c>
      <c r="C15" s="22" t="s">
        <v>55</v>
      </c>
      <c r="D15" s="23">
        <v>17</v>
      </c>
      <c r="E15" s="24" t="s">
        <v>19</v>
      </c>
      <c r="F15" s="23" t="s">
        <v>20</v>
      </c>
      <c r="G15" s="23" t="s">
        <v>21</v>
      </c>
      <c r="H15" s="21" t="s">
        <v>54</v>
      </c>
      <c r="I15" s="44" t="s">
        <v>22</v>
      </c>
      <c r="J15" s="23">
        <v>380</v>
      </c>
      <c r="K15" s="63">
        <v>18000</v>
      </c>
      <c r="L15" s="23">
        <v>85</v>
      </c>
      <c r="M15" s="61" t="s">
        <v>23</v>
      </c>
      <c r="N15" s="40" t="s">
        <v>20</v>
      </c>
      <c r="O15" s="74">
        <v>0.6</v>
      </c>
      <c r="P15" s="75" t="s">
        <v>56</v>
      </c>
    </row>
    <row r="16" s="3" customFormat="1" spans="1:16">
      <c r="A16" s="13">
        <v>14</v>
      </c>
      <c r="B16" s="36" t="s">
        <v>57</v>
      </c>
      <c r="C16" s="37" t="s">
        <v>58</v>
      </c>
      <c r="D16" s="36">
        <v>33</v>
      </c>
      <c r="E16" s="24" t="s">
        <v>19</v>
      </c>
      <c r="F16" s="38" t="s">
        <v>20</v>
      </c>
      <c r="G16" s="38" t="s">
        <v>21</v>
      </c>
      <c r="H16" s="36" t="s">
        <v>57</v>
      </c>
      <c r="I16" s="44" t="s">
        <v>22</v>
      </c>
      <c r="J16" s="27">
        <v>380</v>
      </c>
      <c r="K16" s="31">
        <f>D16*900</f>
        <v>29700</v>
      </c>
      <c r="L16" s="19">
        <v>20</v>
      </c>
      <c r="M16" s="61" t="s">
        <v>23</v>
      </c>
      <c r="N16" s="40" t="s">
        <v>20</v>
      </c>
      <c r="O16" s="76">
        <v>0.6</v>
      </c>
      <c r="P16" s="44" t="s">
        <v>59</v>
      </c>
    </row>
    <row r="17" spans="1:16">
      <c r="A17" s="13">
        <v>15</v>
      </c>
      <c r="B17" s="16" t="s">
        <v>60</v>
      </c>
      <c r="C17" s="39" t="s">
        <v>61</v>
      </c>
      <c r="D17" s="16">
        <v>49</v>
      </c>
      <c r="E17" s="13" t="s">
        <v>19</v>
      </c>
      <c r="F17" s="16" t="s">
        <v>20</v>
      </c>
      <c r="G17" s="16" t="s">
        <v>21</v>
      </c>
      <c r="H17" s="16" t="s">
        <v>60</v>
      </c>
      <c r="I17" s="44" t="s">
        <v>22</v>
      </c>
      <c r="J17" s="16">
        <v>380</v>
      </c>
      <c r="K17" s="44">
        <f>D17*1000*0.9</f>
        <v>44100</v>
      </c>
      <c r="L17" s="16">
        <f>D17*1.2</f>
        <v>58.8</v>
      </c>
      <c r="M17" s="13" t="s">
        <v>23</v>
      </c>
      <c r="N17" s="40" t="s">
        <v>20</v>
      </c>
      <c r="O17" s="77">
        <v>0.6</v>
      </c>
      <c r="P17" s="16" t="s">
        <v>62</v>
      </c>
    </row>
    <row r="18" spans="1:16">
      <c r="A18" s="13">
        <v>16</v>
      </c>
      <c r="B18" s="38" t="s">
        <v>63</v>
      </c>
      <c r="C18" s="37" t="s">
        <v>64</v>
      </c>
      <c r="D18" s="38">
        <v>20</v>
      </c>
      <c r="E18" s="38" t="s">
        <v>19</v>
      </c>
      <c r="F18" s="40" t="s">
        <v>20</v>
      </c>
      <c r="G18" s="23" t="s">
        <v>21</v>
      </c>
      <c r="H18" s="38" t="s">
        <v>63</v>
      </c>
      <c r="I18" s="44" t="s">
        <v>22</v>
      </c>
      <c r="J18" s="38">
        <v>380</v>
      </c>
      <c r="K18" s="36"/>
      <c r="L18" s="38">
        <v>18</v>
      </c>
      <c r="M18" s="40" t="s">
        <v>23</v>
      </c>
      <c r="N18" s="40" t="s">
        <v>20</v>
      </c>
      <c r="O18" s="71">
        <v>0.6</v>
      </c>
      <c r="P18" s="72" t="s">
        <v>65</v>
      </c>
    </row>
    <row r="19" spans="1:16">
      <c r="A19" s="13">
        <v>17</v>
      </c>
      <c r="B19" s="41" t="s">
        <v>66</v>
      </c>
      <c r="C19" s="37" t="s">
        <v>67</v>
      </c>
      <c r="D19" s="41">
        <v>33</v>
      </c>
      <c r="E19" s="38" t="s">
        <v>19</v>
      </c>
      <c r="F19" s="40" t="s">
        <v>20</v>
      </c>
      <c r="G19" s="38" t="s">
        <v>21</v>
      </c>
      <c r="H19" s="41" t="s">
        <v>66</v>
      </c>
      <c r="I19" s="44" t="s">
        <v>22</v>
      </c>
      <c r="J19" s="41">
        <v>380</v>
      </c>
      <c r="K19" s="41"/>
      <c r="L19" s="41">
        <v>30</v>
      </c>
      <c r="M19" s="40" t="s">
        <v>23</v>
      </c>
      <c r="N19" s="40" t="s">
        <v>20</v>
      </c>
      <c r="O19" s="71">
        <v>0.6</v>
      </c>
      <c r="P19" s="72" t="s">
        <v>65</v>
      </c>
    </row>
    <row r="20" spans="1:16">
      <c r="A20" s="13">
        <v>18</v>
      </c>
      <c r="B20" s="41" t="s">
        <v>68</v>
      </c>
      <c r="C20" s="37" t="s">
        <v>69</v>
      </c>
      <c r="D20" s="41">
        <v>34</v>
      </c>
      <c r="E20" s="38" t="s">
        <v>19</v>
      </c>
      <c r="F20" s="40" t="s">
        <v>20</v>
      </c>
      <c r="G20" s="16" t="s">
        <v>21</v>
      </c>
      <c r="H20" s="41" t="s">
        <v>68</v>
      </c>
      <c r="I20" s="44" t="s">
        <v>22</v>
      </c>
      <c r="J20" s="41">
        <v>380</v>
      </c>
      <c r="K20" s="41"/>
      <c r="L20" s="41">
        <v>30</v>
      </c>
      <c r="M20" s="40" t="s">
        <v>23</v>
      </c>
      <c r="N20" s="40" t="s">
        <v>20</v>
      </c>
      <c r="O20" s="71">
        <v>0.6</v>
      </c>
      <c r="P20" s="72" t="s">
        <v>65</v>
      </c>
    </row>
    <row r="21" spans="1:16">
      <c r="A21" s="13">
        <v>19</v>
      </c>
      <c r="B21" s="41" t="s">
        <v>70</v>
      </c>
      <c r="C21" s="37" t="s">
        <v>71</v>
      </c>
      <c r="D21" s="41">
        <v>13.06</v>
      </c>
      <c r="E21" s="38" t="s">
        <v>19</v>
      </c>
      <c r="F21" s="40" t="s">
        <v>20</v>
      </c>
      <c r="G21" s="23" t="s">
        <v>21</v>
      </c>
      <c r="H21" s="41" t="s">
        <v>70</v>
      </c>
      <c r="I21" s="44" t="s">
        <v>22</v>
      </c>
      <c r="J21" s="41">
        <v>220</v>
      </c>
      <c r="K21" s="41"/>
      <c r="L21" s="41">
        <v>10</v>
      </c>
      <c r="M21" s="40" t="s">
        <v>23</v>
      </c>
      <c r="N21" s="40" t="s">
        <v>20</v>
      </c>
      <c r="O21" s="71">
        <v>0.6</v>
      </c>
      <c r="P21" s="72" t="s">
        <v>65</v>
      </c>
    </row>
    <row r="22" spans="1:16">
      <c r="A22" s="13">
        <v>20</v>
      </c>
      <c r="B22" s="41" t="s">
        <v>72</v>
      </c>
      <c r="C22" s="37" t="s">
        <v>73</v>
      </c>
      <c r="D22" s="41">
        <v>42.54</v>
      </c>
      <c r="E22" s="38" t="s">
        <v>19</v>
      </c>
      <c r="F22" s="40" t="s">
        <v>20</v>
      </c>
      <c r="G22" s="38" t="s">
        <v>21</v>
      </c>
      <c r="H22" s="41" t="s">
        <v>72</v>
      </c>
      <c r="I22" s="44" t="s">
        <v>22</v>
      </c>
      <c r="J22" s="41">
        <v>380</v>
      </c>
      <c r="K22" s="41"/>
      <c r="L22" s="41">
        <v>40</v>
      </c>
      <c r="M22" s="40" t="s">
        <v>23</v>
      </c>
      <c r="N22" s="40" t="s">
        <v>20</v>
      </c>
      <c r="O22" s="71">
        <v>0.6</v>
      </c>
      <c r="P22" s="72" t="s">
        <v>65</v>
      </c>
    </row>
    <row r="23" spans="1:16">
      <c r="A23" s="13">
        <v>21</v>
      </c>
      <c r="B23" s="42" t="s">
        <v>74</v>
      </c>
      <c r="C23" s="43" t="s">
        <v>75</v>
      </c>
      <c r="D23" s="42">
        <v>15</v>
      </c>
      <c r="E23" s="42" t="s">
        <v>19</v>
      </c>
      <c r="F23" s="40" t="s">
        <v>20</v>
      </c>
      <c r="G23" s="40" t="s">
        <v>21</v>
      </c>
      <c r="H23" s="42" t="s">
        <v>41</v>
      </c>
      <c r="I23" s="44" t="s">
        <v>22</v>
      </c>
      <c r="J23" s="40">
        <v>380</v>
      </c>
      <c r="K23" s="42">
        <f t="shared" ref="K23:K25" si="1">D23*1000</f>
        <v>15000</v>
      </c>
      <c r="L23" s="40">
        <f t="shared" ref="L23:L25" si="2">D23*0.6</f>
        <v>9</v>
      </c>
      <c r="M23" s="40" t="s">
        <v>23</v>
      </c>
      <c r="N23" s="40" t="s">
        <v>20</v>
      </c>
      <c r="O23" s="71">
        <v>0.6</v>
      </c>
      <c r="P23" s="36" t="s">
        <v>43</v>
      </c>
    </row>
    <row r="24" spans="1:16">
      <c r="A24" s="13">
        <v>22</v>
      </c>
      <c r="B24" s="42" t="s">
        <v>76</v>
      </c>
      <c r="C24" s="43" t="s">
        <v>77</v>
      </c>
      <c r="D24" s="42">
        <v>27</v>
      </c>
      <c r="E24" s="42" t="s">
        <v>19</v>
      </c>
      <c r="F24" s="40" t="s">
        <v>20</v>
      </c>
      <c r="G24" s="40" t="s">
        <v>21</v>
      </c>
      <c r="H24" s="42" t="s">
        <v>44</v>
      </c>
      <c r="I24" s="44" t="s">
        <v>22</v>
      </c>
      <c r="J24" s="40">
        <v>380</v>
      </c>
      <c r="K24" s="42">
        <f t="shared" si="1"/>
        <v>27000</v>
      </c>
      <c r="L24" s="40">
        <f t="shared" si="2"/>
        <v>16.2</v>
      </c>
      <c r="M24" s="40" t="s">
        <v>23</v>
      </c>
      <c r="N24" s="40" t="s">
        <v>20</v>
      </c>
      <c r="O24" s="71">
        <v>0.6</v>
      </c>
      <c r="P24" s="36" t="s">
        <v>43</v>
      </c>
    </row>
    <row r="25" spans="1:16">
      <c r="A25" s="13">
        <v>23</v>
      </c>
      <c r="B25" s="42" t="s">
        <v>78</v>
      </c>
      <c r="C25" s="43" t="s">
        <v>79</v>
      </c>
      <c r="D25" s="42">
        <v>90</v>
      </c>
      <c r="E25" s="42" t="s">
        <v>19</v>
      </c>
      <c r="F25" s="40" t="s">
        <v>20</v>
      </c>
      <c r="G25" s="40" t="s">
        <v>21</v>
      </c>
      <c r="H25" s="42" t="s">
        <v>78</v>
      </c>
      <c r="I25" s="78" t="s">
        <v>80</v>
      </c>
      <c r="J25" s="40">
        <v>380</v>
      </c>
      <c r="K25" s="42">
        <f t="shared" si="1"/>
        <v>90000</v>
      </c>
      <c r="L25" s="40">
        <f t="shared" si="2"/>
        <v>54</v>
      </c>
      <c r="M25" s="40" t="s">
        <v>23</v>
      </c>
      <c r="N25" s="40" t="s">
        <v>20</v>
      </c>
      <c r="O25" s="71">
        <v>0</v>
      </c>
      <c r="P25" s="36" t="s">
        <v>43</v>
      </c>
    </row>
    <row r="26" spans="1:16">
      <c r="A26" s="13">
        <v>24</v>
      </c>
      <c r="B26" s="42" t="s">
        <v>81</v>
      </c>
      <c r="C26" s="43" t="s">
        <v>82</v>
      </c>
      <c r="D26" s="42">
        <v>11</v>
      </c>
      <c r="E26" s="42" t="s">
        <v>19</v>
      </c>
      <c r="F26" s="40" t="s">
        <v>20</v>
      </c>
      <c r="G26" s="40" t="s">
        <v>21</v>
      </c>
      <c r="H26" s="42" t="s">
        <v>81</v>
      </c>
      <c r="I26" s="44" t="s">
        <v>22</v>
      </c>
      <c r="J26" s="40">
        <v>380</v>
      </c>
      <c r="K26" s="42">
        <v>11000</v>
      </c>
      <c r="L26" s="40">
        <v>6.6</v>
      </c>
      <c r="M26" s="40" t="s">
        <v>23</v>
      </c>
      <c r="N26" s="40" t="s">
        <v>20</v>
      </c>
      <c r="O26" s="71">
        <v>0.6</v>
      </c>
      <c r="P26" s="36" t="s">
        <v>43</v>
      </c>
    </row>
    <row r="27" spans="1:16">
      <c r="A27" s="13">
        <v>25</v>
      </c>
      <c r="B27" s="42" t="s">
        <v>83</v>
      </c>
      <c r="C27" s="43" t="s">
        <v>84</v>
      </c>
      <c r="D27" s="42">
        <v>14</v>
      </c>
      <c r="E27" s="42" t="s">
        <v>19</v>
      </c>
      <c r="F27" s="40" t="s">
        <v>20</v>
      </c>
      <c r="G27" s="40" t="s">
        <v>21</v>
      </c>
      <c r="H27" s="42" t="s">
        <v>83</v>
      </c>
      <c r="I27" s="44" t="s">
        <v>22</v>
      </c>
      <c r="J27" s="40">
        <v>380</v>
      </c>
      <c r="K27" s="42">
        <v>14000</v>
      </c>
      <c r="L27" s="40">
        <v>8.4</v>
      </c>
      <c r="M27" s="40" t="s">
        <v>23</v>
      </c>
      <c r="N27" s="40" t="s">
        <v>20</v>
      </c>
      <c r="O27" s="71">
        <v>0.6</v>
      </c>
      <c r="P27" s="36" t="s">
        <v>43</v>
      </c>
    </row>
    <row r="28" spans="1:16">
      <c r="A28" s="13">
        <v>26</v>
      </c>
      <c r="B28" s="42" t="s">
        <v>85</v>
      </c>
      <c r="C28" s="43" t="s">
        <v>86</v>
      </c>
      <c r="D28" s="42">
        <v>11</v>
      </c>
      <c r="E28" s="42" t="s">
        <v>19</v>
      </c>
      <c r="F28" s="40" t="s">
        <v>20</v>
      </c>
      <c r="G28" s="40" t="s">
        <v>21</v>
      </c>
      <c r="H28" s="42" t="s">
        <v>85</v>
      </c>
      <c r="I28" s="44" t="s">
        <v>22</v>
      </c>
      <c r="J28" s="40">
        <v>380</v>
      </c>
      <c r="K28" s="42">
        <v>11000</v>
      </c>
      <c r="L28" s="40">
        <v>6.6</v>
      </c>
      <c r="M28" s="40" t="s">
        <v>23</v>
      </c>
      <c r="N28" s="40" t="s">
        <v>20</v>
      </c>
      <c r="O28" s="71">
        <v>0.6</v>
      </c>
      <c r="P28" s="36" t="s">
        <v>43</v>
      </c>
    </row>
    <row r="29" spans="1:16">
      <c r="A29" s="13">
        <v>27</v>
      </c>
      <c r="B29" s="42" t="s">
        <v>87</v>
      </c>
      <c r="C29" s="43" t="s">
        <v>88</v>
      </c>
      <c r="D29" s="42">
        <v>10</v>
      </c>
      <c r="E29" s="42" t="s">
        <v>19</v>
      </c>
      <c r="F29" s="40" t="s">
        <v>20</v>
      </c>
      <c r="G29" s="40" t="s">
        <v>21</v>
      </c>
      <c r="H29" s="42" t="s">
        <v>87</v>
      </c>
      <c r="I29" s="44" t="s">
        <v>22</v>
      </c>
      <c r="J29" s="40">
        <v>380</v>
      </c>
      <c r="K29" s="42">
        <v>10000</v>
      </c>
      <c r="L29" s="40">
        <v>6</v>
      </c>
      <c r="M29" s="40" t="s">
        <v>23</v>
      </c>
      <c r="N29" s="40" t="s">
        <v>20</v>
      </c>
      <c r="O29" s="71">
        <v>0.6</v>
      </c>
      <c r="P29" s="36" t="s">
        <v>43</v>
      </c>
    </row>
    <row r="30" spans="1:16">
      <c r="A30" s="13">
        <v>28</v>
      </c>
      <c r="B30" s="42" t="s">
        <v>89</v>
      </c>
      <c r="C30" s="37" t="s">
        <v>90</v>
      </c>
      <c r="D30" s="42">
        <v>13</v>
      </c>
      <c r="E30" s="42" t="s">
        <v>19</v>
      </c>
      <c r="F30" s="40" t="s">
        <v>20</v>
      </c>
      <c r="G30" s="40" t="s">
        <v>21</v>
      </c>
      <c r="H30" s="42" t="s">
        <v>89</v>
      </c>
      <c r="I30" s="44" t="s">
        <v>22</v>
      </c>
      <c r="J30" s="40">
        <v>380</v>
      </c>
      <c r="K30" s="42">
        <v>13000</v>
      </c>
      <c r="L30" s="40">
        <v>7.8</v>
      </c>
      <c r="M30" s="40" t="s">
        <v>23</v>
      </c>
      <c r="N30" s="40" t="s">
        <v>20</v>
      </c>
      <c r="O30" s="71">
        <v>0.6</v>
      </c>
      <c r="P30" s="36" t="s">
        <v>43</v>
      </c>
    </row>
    <row r="31" spans="1:16">
      <c r="A31" s="13">
        <v>29</v>
      </c>
      <c r="B31" s="42" t="s">
        <v>91</v>
      </c>
      <c r="C31" s="43" t="s">
        <v>92</v>
      </c>
      <c r="D31" s="42">
        <v>20</v>
      </c>
      <c r="E31" s="42" t="s">
        <v>19</v>
      </c>
      <c r="F31" s="42" t="s">
        <v>20</v>
      </c>
      <c r="G31" s="42" t="s">
        <v>21</v>
      </c>
      <c r="H31" s="42" t="s">
        <v>91</v>
      </c>
      <c r="I31" s="44" t="s">
        <v>22</v>
      </c>
      <c r="J31" s="42">
        <v>380</v>
      </c>
      <c r="K31" s="42">
        <v>20000</v>
      </c>
      <c r="L31" s="42">
        <v>14</v>
      </c>
      <c r="M31" s="42" t="s">
        <v>23</v>
      </c>
      <c r="N31" s="40" t="s">
        <v>20</v>
      </c>
      <c r="O31" s="79">
        <v>0.6</v>
      </c>
      <c r="P31" s="52" t="s">
        <v>93</v>
      </c>
    </row>
    <row r="32" spans="1:16">
      <c r="A32" s="13">
        <v>30</v>
      </c>
      <c r="B32" s="42" t="s">
        <v>94</v>
      </c>
      <c r="C32" s="43" t="s">
        <v>95</v>
      </c>
      <c r="D32" s="42">
        <v>20</v>
      </c>
      <c r="E32" s="42" t="s">
        <v>19</v>
      </c>
      <c r="F32" s="42" t="s">
        <v>20</v>
      </c>
      <c r="G32" s="42" t="s">
        <v>21</v>
      </c>
      <c r="H32" s="42" t="s">
        <v>94</v>
      </c>
      <c r="I32" s="44" t="s">
        <v>22</v>
      </c>
      <c r="J32" s="42">
        <v>380</v>
      </c>
      <c r="K32" s="42">
        <v>20000</v>
      </c>
      <c r="L32" s="42">
        <v>14</v>
      </c>
      <c r="M32" s="42" t="s">
        <v>23</v>
      </c>
      <c r="N32" s="40" t="s">
        <v>20</v>
      </c>
      <c r="O32" s="79">
        <v>0.6</v>
      </c>
      <c r="P32" s="52" t="s">
        <v>93</v>
      </c>
    </row>
    <row r="33" spans="1:16">
      <c r="A33" s="13">
        <v>31</v>
      </c>
      <c r="B33" s="44" t="s">
        <v>96</v>
      </c>
      <c r="C33" s="45" t="s">
        <v>97</v>
      </c>
      <c r="D33" s="44">
        <v>48</v>
      </c>
      <c r="E33" s="46" t="s">
        <v>19</v>
      </c>
      <c r="F33" s="16" t="s">
        <v>20</v>
      </c>
      <c r="G33" s="16" t="s">
        <v>21</v>
      </c>
      <c r="H33" s="44" t="s">
        <v>96</v>
      </c>
      <c r="I33" s="44" t="s">
        <v>22</v>
      </c>
      <c r="J33" s="13">
        <v>380</v>
      </c>
      <c r="K33" s="42">
        <v>140000</v>
      </c>
      <c r="L33" s="13">
        <v>40</v>
      </c>
      <c r="M33" s="13" t="s">
        <v>23</v>
      </c>
      <c r="N33" s="40" t="s">
        <v>20</v>
      </c>
      <c r="O33" s="74">
        <v>0.6</v>
      </c>
      <c r="P33" s="75" t="s">
        <v>98</v>
      </c>
    </row>
    <row r="34" spans="1:16">
      <c r="A34" s="13">
        <v>32</v>
      </c>
      <c r="B34" s="47" t="s">
        <v>99</v>
      </c>
      <c r="C34" s="48" t="s">
        <v>100</v>
      </c>
      <c r="D34" s="16">
        <v>12.4</v>
      </c>
      <c r="E34" s="13" t="s">
        <v>19</v>
      </c>
      <c r="F34" s="13" t="s">
        <v>20</v>
      </c>
      <c r="G34" s="13" t="s">
        <v>21</v>
      </c>
      <c r="H34" s="47" t="s">
        <v>99</v>
      </c>
      <c r="I34" s="44" t="s">
        <v>22</v>
      </c>
      <c r="J34" s="13">
        <v>380</v>
      </c>
      <c r="K34" s="42">
        <v>12400</v>
      </c>
      <c r="L34" s="16">
        <v>6</v>
      </c>
      <c r="M34" s="61" t="s">
        <v>23</v>
      </c>
      <c r="N34" s="40" t="s">
        <v>20</v>
      </c>
      <c r="O34" s="62">
        <v>0.6</v>
      </c>
      <c r="P34" s="80" t="s">
        <v>34</v>
      </c>
    </row>
    <row r="35" spans="1:16">
      <c r="A35" s="13">
        <v>33</v>
      </c>
      <c r="B35" s="47" t="s">
        <v>101</v>
      </c>
      <c r="C35" s="48" t="s">
        <v>102</v>
      </c>
      <c r="D35" s="16">
        <v>21.76</v>
      </c>
      <c r="E35" s="13" t="s">
        <v>19</v>
      </c>
      <c r="F35" s="13" t="s">
        <v>20</v>
      </c>
      <c r="G35" s="13" t="s">
        <v>21</v>
      </c>
      <c r="H35" s="47" t="s">
        <v>101</v>
      </c>
      <c r="I35" s="44" t="s">
        <v>22</v>
      </c>
      <c r="J35" s="13">
        <v>380</v>
      </c>
      <c r="K35" s="42">
        <v>21760</v>
      </c>
      <c r="L35" s="16">
        <v>10</v>
      </c>
      <c r="M35" s="61" t="s">
        <v>23</v>
      </c>
      <c r="N35" s="40" t="s">
        <v>20</v>
      </c>
      <c r="O35" s="62">
        <v>0.6</v>
      </c>
      <c r="P35" s="80" t="s">
        <v>34</v>
      </c>
    </row>
    <row r="36" spans="1:16">
      <c r="A36" s="13">
        <v>34</v>
      </c>
      <c r="B36" s="47" t="s">
        <v>103</v>
      </c>
      <c r="C36" s="48" t="s">
        <v>104</v>
      </c>
      <c r="D36" s="16">
        <v>20</v>
      </c>
      <c r="E36" s="13" t="s">
        <v>19</v>
      </c>
      <c r="F36" s="13" t="s">
        <v>20</v>
      </c>
      <c r="G36" s="13" t="s">
        <v>21</v>
      </c>
      <c r="H36" s="47" t="s">
        <v>103</v>
      </c>
      <c r="I36" s="44" t="s">
        <v>22</v>
      </c>
      <c r="J36" s="13">
        <v>380</v>
      </c>
      <c r="K36" s="42">
        <v>20000</v>
      </c>
      <c r="L36" s="16">
        <v>9</v>
      </c>
      <c r="M36" s="61" t="s">
        <v>23</v>
      </c>
      <c r="N36" s="40" t="s">
        <v>20</v>
      </c>
      <c r="O36" s="62">
        <v>0.6</v>
      </c>
      <c r="P36" s="80" t="s">
        <v>34</v>
      </c>
    </row>
    <row r="37" spans="1:16">
      <c r="A37" s="13">
        <v>35</v>
      </c>
      <c r="B37" s="47" t="s">
        <v>105</v>
      </c>
      <c r="C37" s="48" t="s">
        <v>106</v>
      </c>
      <c r="D37" s="16">
        <v>20.72</v>
      </c>
      <c r="E37" s="13" t="s">
        <v>19</v>
      </c>
      <c r="F37" s="13" t="s">
        <v>20</v>
      </c>
      <c r="G37" s="13" t="s">
        <v>21</v>
      </c>
      <c r="H37" s="47" t="s">
        <v>105</v>
      </c>
      <c r="I37" s="44" t="s">
        <v>22</v>
      </c>
      <c r="J37" s="13">
        <v>380</v>
      </c>
      <c r="K37" s="42">
        <v>20720</v>
      </c>
      <c r="L37" s="16">
        <v>10</v>
      </c>
      <c r="M37" s="61" t="s">
        <v>23</v>
      </c>
      <c r="N37" s="40" t="s">
        <v>20</v>
      </c>
      <c r="O37" s="62">
        <v>0.6</v>
      </c>
      <c r="P37" s="80" t="s">
        <v>34</v>
      </c>
    </row>
    <row r="38" spans="1:16">
      <c r="A38" s="13">
        <v>36</v>
      </c>
      <c r="B38" s="47" t="s">
        <v>107</v>
      </c>
      <c r="C38" s="48" t="s">
        <v>108</v>
      </c>
      <c r="D38" s="16">
        <v>36.72</v>
      </c>
      <c r="E38" s="13" t="s">
        <v>19</v>
      </c>
      <c r="F38" s="13" t="s">
        <v>20</v>
      </c>
      <c r="G38" s="13" t="s">
        <v>21</v>
      </c>
      <c r="H38" s="47" t="s">
        <v>107</v>
      </c>
      <c r="I38" s="44" t="s">
        <v>22</v>
      </c>
      <c r="J38" s="13">
        <v>380</v>
      </c>
      <c r="K38" s="42">
        <v>36720</v>
      </c>
      <c r="L38" s="16">
        <v>18</v>
      </c>
      <c r="M38" s="61" t="s">
        <v>23</v>
      </c>
      <c r="N38" s="40" t="s">
        <v>20</v>
      </c>
      <c r="O38" s="62">
        <v>0.6</v>
      </c>
      <c r="P38" s="80" t="s">
        <v>34</v>
      </c>
    </row>
    <row r="39" spans="1:16">
      <c r="A39" s="13">
        <v>37</v>
      </c>
      <c r="B39" s="47" t="s">
        <v>109</v>
      </c>
      <c r="C39" s="48" t="s">
        <v>110</v>
      </c>
      <c r="D39" s="16">
        <v>9.24</v>
      </c>
      <c r="E39" s="13" t="s">
        <v>19</v>
      </c>
      <c r="F39" s="13" t="s">
        <v>20</v>
      </c>
      <c r="G39" s="13" t="s">
        <v>21</v>
      </c>
      <c r="H39" s="47" t="s">
        <v>109</v>
      </c>
      <c r="I39" s="44" t="s">
        <v>22</v>
      </c>
      <c r="J39" s="13">
        <v>380</v>
      </c>
      <c r="K39" s="42">
        <v>9240</v>
      </c>
      <c r="L39" s="16">
        <v>6</v>
      </c>
      <c r="M39" s="61" t="s">
        <v>23</v>
      </c>
      <c r="N39" s="40" t="s">
        <v>20</v>
      </c>
      <c r="O39" s="62">
        <v>0.6</v>
      </c>
      <c r="P39" s="80" t="s">
        <v>34</v>
      </c>
    </row>
    <row r="40" spans="1:16">
      <c r="A40" s="13">
        <v>38</v>
      </c>
      <c r="B40" s="47" t="s">
        <v>111</v>
      </c>
      <c r="C40" s="48" t="s">
        <v>112</v>
      </c>
      <c r="D40" s="16">
        <v>25.93</v>
      </c>
      <c r="E40" s="13" t="s">
        <v>19</v>
      </c>
      <c r="F40" s="13" t="s">
        <v>20</v>
      </c>
      <c r="G40" s="13" t="s">
        <v>21</v>
      </c>
      <c r="H40" s="47" t="s">
        <v>111</v>
      </c>
      <c r="I40" s="44" t="s">
        <v>22</v>
      </c>
      <c r="J40" s="13">
        <v>380</v>
      </c>
      <c r="K40" s="42">
        <v>25930</v>
      </c>
      <c r="L40" s="16">
        <v>12</v>
      </c>
      <c r="M40" s="61" t="s">
        <v>23</v>
      </c>
      <c r="N40" s="40" t="s">
        <v>20</v>
      </c>
      <c r="O40" s="62">
        <v>0.6</v>
      </c>
      <c r="P40" s="80" t="s">
        <v>34</v>
      </c>
    </row>
    <row r="41" spans="1:16">
      <c r="A41" s="13">
        <v>39</v>
      </c>
      <c r="B41" s="49" t="s">
        <v>113</v>
      </c>
      <c r="C41" s="50" t="s">
        <v>114</v>
      </c>
      <c r="D41" s="49">
        <v>19.1</v>
      </c>
      <c r="E41" s="49" t="s">
        <v>19</v>
      </c>
      <c r="F41" s="49" t="s">
        <v>20</v>
      </c>
      <c r="G41" s="49" t="s">
        <v>21</v>
      </c>
      <c r="H41" s="49" t="s">
        <v>113</v>
      </c>
      <c r="I41" s="44" t="s">
        <v>22</v>
      </c>
      <c r="J41" s="49">
        <v>380</v>
      </c>
      <c r="K41" s="42">
        <v>18000</v>
      </c>
      <c r="L41" s="38">
        <v>15</v>
      </c>
      <c r="M41" s="40" t="s">
        <v>23</v>
      </c>
      <c r="N41" s="40" t="s">
        <v>20</v>
      </c>
      <c r="O41" s="81">
        <v>0.6</v>
      </c>
      <c r="P41" s="40" t="s">
        <v>115</v>
      </c>
    </row>
    <row r="42" spans="1:16">
      <c r="A42" s="13">
        <v>40</v>
      </c>
      <c r="B42" s="44" t="s">
        <v>116</v>
      </c>
      <c r="C42" s="45" t="s">
        <v>117</v>
      </c>
      <c r="D42" s="44">
        <v>20</v>
      </c>
      <c r="E42" s="44" t="s">
        <v>19</v>
      </c>
      <c r="F42" s="40" t="s">
        <v>20</v>
      </c>
      <c r="G42" s="40" t="s">
        <v>21</v>
      </c>
      <c r="H42" s="44" t="s">
        <v>116</v>
      </c>
      <c r="I42" s="44" t="s">
        <v>22</v>
      </c>
      <c r="J42" s="40">
        <v>380</v>
      </c>
      <c r="K42" s="42">
        <v>20000</v>
      </c>
      <c r="L42" s="40">
        <v>15</v>
      </c>
      <c r="M42" s="40" t="s">
        <v>23</v>
      </c>
      <c r="N42" s="40" t="s">
        <v>20</v>
      </c>
      <c r="O42" s="71">
        <v>0.6</v>
      </c>
      <c r="P42" s="38" t="s">
        <v>118</v>
      </c>
    </row>
    <row r="43" spans="1:16">
      <c r="A43" s="13">
        <v>41</v>
      </c>
      <c r="B43" s="38" t="s">
        <v>119</v>
      </c>
      <c r="C43" s="51" t="s">
        <v>120</v>
      </c>
      <c r="D43" s="38">
        <v>45</v>
      </c>
      <c r="E43" s="40" t="s">
        <v>19</v>
      </c>
      <c r="F43" s="38" t="s">
        <v>20</v>
      </c>
      <c r="G43" s="38" t="s">
        <v>21</v>
      </c>
      <c r="H43" s="36" t="str">
        <f t="shared" ref="H43:H52" si="3">B43</f>
        <v>罗锡辉</v>
      </c>
      <c r="I43" s="44" t="s">
        <v>22</v>
      </c>
      <c r="J43" s="82">
        <v>380</v>
      </c>
      <c r="K43" s="42">
        <f t="shared" ref="K43:K52" si="4">D43*1000</f>
        <v>45000</v>
      </c>
      <c r="L43" s="57">
        <f t="shared" ref="L43:L52" si="5">D43*1.2</f>
        <v>54</v>
      </c>
      <c r="M43" s="36" t="s">
        <v>23</v>
      </c>
      <c r="N43" s="40" t="s">
        <v>20</v>
      </c>
      <c r="O43" s="76">
        <v>0.6</v>
      </c>
      <c r="P43" s="38" t="s">
        <v>40</v>
      </c>
    </row>
    <row r="44" spans="1:16">
      <c r="A44" s="13">
        <v>42</v>
      </c>
      <c r="B44" s="52" t="s">
        <v>121</v>
      </c>
      <c r="C44" s="53" t="s">
        <v>122</v>
      </c>
      <c r="D44" s="52">
        <v>35</v>
      </c>
      <c r="E44" s="40" t="s">
        <v>19</v>
      </c>
      <c r="F44" s="38" t="s">
        <v>20</v>
      </c>
      <c r="G44" s="38" t="s">
        <v>21</v>
      </c>
      <c r="H44" s="36" t="str">
        <f t="shared" si="3"/>
        <v>苏浩钊</v>
      </c>
      <c r="I44" s="44" t="s">
        <v>22</v>
      </c>
      <c r="J44" s="82">
        <v>380</v>
      </c>
      <c r="K44" s="42">
        <f t="shared" si="4"/>
        <v>35000</v>
      </c>
      <c r="L44" s="57">
        <f t="shared" si="5"/>
        <v>42</v>
      </c>
      <c r="M44" s="36" t="s">
        <v>23</v>
      </c>
      <c r="N44" s="40" t="s">
        <v>20</v>
      </c>
      <c r="O44" s="76">
        <v>0.6</v>
      </c>
      <c r="P44" s="38" t="s">
        <v>40</v>
      </c>
    </row>
    <row r="45" spans="1:16">
      <c r="A45" s="13">
        <v>43</v>
      </c>
      <c r="B45" s="38" t="s">
        <v>123</v>
      </c>
      <c r="C45" s="51" t="s">
        <v>124</v>
      </c>
      <c r="D45" s="38">
        <v>23.31</v>
      </c>
      <c r="E45" s="40" t="s">
        <v>19</v>
      </c>
      <c r="F45" s="38" t="s">
        <v>20</v>
      </c>
      <c r="G45" s="38" t="s">
        <v>21</v>
      </c>
      <c r="H45" s="36" t="str">
        <f t="shared" si="3"/>
        <v>陈锐根</v>
      </c>
      <c r="I45" s="44" t="s">
        <v>22</v>
      </c>
      <c r="J45" s="82">
        <v>380</v>
      </c>
      <c r="K45" s="42">
        <f t="shared" si="4"/>
        <v>23310</v>
      </c>
      <c r="L45" s="57">
        <f t="shared" si="5"/>
        <v>27.972</v>
      </c>
      <c r="M45" s="36" t="s">
        <v>23</v>
      </c>
      <c r="N45" s="40" t="s">
        <v>20</v>
      </c>
      <c r="O45" s="76">
        <v>0.6</v>
      </c>
      <c r="P45" s="38" t="s">
        <v>40</v>
      </c>
    </row>
    <row r="46" spans="1:16">
      <c r="A46" s="13">
        <v>44</v>
      </c>
      <c r="B46" s="36" t="s">
        <v>125</v>
      </c>
      <c r="C46" s="37" t="s">
        <v>126</v>
      </c>
      <c r="D46" s="38">
        <v>20.4</v>
      </c>
      <c r="E46" s="40" t="s">
        <v>19</v>
      </c>
      <c r="F46" s="38" t="s">
        <v>20</v>
      </c>
      <c r="G46" s="38" t="s">
        <v>21</v>
      </c>
      <c r="H46" s="36" t="str">
        <f t="shared" si="3"/>
        <v>郑存辉</v>
      </c>
      <c r="I46" s="44" t="s">
        <v>22</v>
      </c>
      <c r="J46" s="82">
        <v>380</v>
      </c>
      <c r="K46" s="42">
        <f t="shared" si="4"/>
        <v>20400</v>
      </c>
      <c r="L46" s="57">
        <f t="shared" si="5"/>
        <v>24.48</v>
      </c>
      <c r="M46" s="36" t="s">
        <v>23</v>
      </c>
      <c r="N46" s="40" t="s">
        <v>20</v>
      </c>
      <c r="O46" s="76">
        <v>0.6</v>
      </c>
      <c r="P46" s="38" t="s">
        <v>40</v>
      </c>
    </row>
    <row r="47" spans="1:16">
      <c r="A47" s="13">
        <v>45</v>
      </c>
      <c r="B47" s="36" t="s">
        <v>127</v>
      </c>
      <c r="C47" s="51" t="s">
        <v>128</v>
      </c>
      <c r="D47" s="54">
        <v>9.6</v>
      </c>
      <c r="E47" s="40" t="s">
        <v>19</v>
      </c>
      <c r="F47" s="38" t="s">
        <v>20</v>
      </c>
      <c r="G47" s="38" t="s">
        <v>21</v>
      </c>
      <c r="H47" s="36" t="str">
        <f t="shared" si="3"/>
        <v>梁梅珍</v>
      </c>
      <c r="I47" s="44" t="s">
        <v>22</v>
      </c>
      <c r="J47" s="82">
        <v>380</v>
      </c>
      <c r="K47" s="36">
        <f t="shared" si="4"/>
        <v>9600</v>
      </c>
      <c r="L47" s="57">
        <f t="shared" si="5"/>
        <v>11.52</v>
      </c>
      <c r="M47" s="36" t="s">
        <v>23</v>
      </c>
      <c r="N47" s="40" t="s">
        <v>20</v>
      </c>
      <c r="O47" s="76">
        <v>0.6</v>
      </c>
      <c r="P47" s="38" t="s">
        <v>40</v>
      </c>
    </row>
    <row r="48" spans="1:16">
      <c r="A48" s="13">
        <v>46</v>
      </c>
      <c r="B48" s="38" t="s">
        <v>129</v>
      </c>
      <c r="C48" s="55" t="s">
        <v>130</v>
      </c>
      <c r="D48" s="38">
        <v>24.05</v>
      </c>
      <c r="E48" s="40" t="s">
        <v>19</v>
      </c>
      <c r="F48" s="38" t="s">
        <v>20</v>
      </c>
      <c r="G48" s="38" t="s">
        <v>21</v>
      </c>
      <c r="H48" s="36" t="str">
        <f t="shared" si="3"/>
        <v>何健华</v>
      </c>
      <c r="I48" s="44" t="s">
        <v>22</v>
      </c>
      <c r="J48" s="82">
        <v>380</v>
      </c>
      <c r="K48" s="36">
        <f t="shared" si="4"/>
        <v>24050</v>
      </c>
      <c r="L48" s="57">
        <f t="shared" si="5"/>
        <v>28.86</v>
      </c>
      <c r="M48" s="36" t="s">
        <v>23</v>
      </c>
      <c r="N48" s="40" t="s">
        <v>20</v>
      </c>
      <c r="O48" s="76">
        <v>0.6</v>
      </c>
      <c r="P48" s="38" t="s">
        <v>40</v>
      </c>
    </row>
    <row r="49" spans="1:16">
      <c r="A49" s="13">
        <v>47</v>
      </c>
      <c r="B49" s="38" t="s">
        <v>131</v>
      </c>
      <c r="C49" s="51" t="s">
        <v>132</v>
      </c>
      <c r="D49" s="38">
        <v>8</v>
      </c>
      <c r="E49" s="40" t="s">
        <v>19</v>
      </c>
      <c r="F49" s="38" t="s">
        <v>20</v>
      </c>
      <c r="G49" s="38" t="s">
        <v>21</v>
      </c>
      <c r="H49" s="36" t="str">
        <f t="shared" si="3"/>
        <v>谭炳华</v>
      </c>
      <c r="I49" s="44" t="s">
        <v>22</v>
      </c>
      <c r="J49" s="82">
        <v>380</v>
      </c>
      <c r="K49" s="36">
        <f t="shared" si="4"/>
        <v>8000</v>
      </c>
      <c r="L49" s="57">
        <f t="shared" si="5"/>
        <v>9.6</v>
      </c>
      <c r="M49" s="36" t="s">
        <v>23</v>
      </c>
      <c r="N49" s="40" t="s">
        <v>20</v>
      </c>
      <c r="O49" s="76">
        <v>0.6</v>
      </c>
      <c r="P49" s="38" t="s">
        <v>40</v>
      </c>
    </row>
    <row r="50" spans="1:16">
      <c r="A50" s="13">
        <v>48</v>
      </c>
      <c r="B50" s="38" t="s">
        <v>133</v>
      </c>
      <c r="C50" s="51" t="s">
        <v>134</v>
      </c>
      <c r="D50" s="38">
        <v>10.2</v>
      </c>
      <c r="E50" s="40" t="s">
        <v>19</v>
      </c>
      <c r="F50" s="38" t="s">
        <v>20</v>
      </c>
      <c r="G50" s="38" t="s">
        <v>21</v>
      </c>
      <c r="H50" s="36" t="str">
        <f t="shared" si="3"/>
        <v>蒙宏表</v>
      </c>
      <c r="I50" s="44" t="s">
        <v>22</v>
      </c>
      <c r="J50" s="82">
        <v>380</v>
      </c>
      <c r="K50" s="36">
        <f t="shared" si="4"/>
        <v>10200</v>
      </c>
      <c r="L50" s="57">
        <f t="shared" si="5"/>
        <v>12.24</v>
      </c>
      <c r="M50" s="36" t="s">
        <v>23</v>
      </c>
      <c r="N50" s="40" t="s">
        <v>20</v>
      </c>
      <c r="O50" s="76">
        <v>0.6</v>
      </c>
      <c r="P50" s="38" t="s">
        <v>40</v>
      </c>
    </row>
    <row r="51" spans="1:16">
      <c r="A51" s="13">
        <v>49</v>
      </c>
      <c r="B51" s="38" t="s">
        <v>135</v>
      </c>
      <c r="C51" s="51" t="s">
        <v>136</v>
      </c>
      <c r="D51" s="38">
        <v>26.32</v>
      </c>
      <c r="E51" s="40" t="s">
        <v>19</v>
      </c>
      <c r="F51" s="38" t="s">
        <v>20</v>
      </c>
      <c r="G51" s="38" t="s">
        <v>21</v>
      </c>
      <c r="H51" s="36" t="str">
        <f t="shared" si="3"/>
        <v>陈浩标</v>
      </c>
      <c r="I51" s="44" t="s">
        <v>22</v>
      </c>
      <c r="J51" s="82">
        <v>380</v>
      </c>
      <c r="K51" s="36">
        <f t="shared" si="4"/>
        <v>26320</v>
      </c>
      <c r="L51" s="57">
        <f t="shared" si="5"/>
        <v>31.584</v>
      </c>
      <c r="M51" s="36" t="s">
        <v>23</v>
      </c>
      <c r="N51" s="40" t="s">
        <v>20</v>
      </c>
      <c r="O51" s="76">
        <v>0.6</v>
      </c>
      <c r="P51" s="38" t="s">
        <v>40</v>
      </c>
    </row>
    <row r="52" spans="1:16">
      <c r="A52" s="13">
        <v>50</v>
      </c>
      <c r="B52" s="38" t="s">
        <v>137</v>
      </c>
      <c r="C52" s="51" t="s">
        <v>138</v>
      </c>
      <c r="D52" s="38">
        <v>34.39</v>
      </c>
      <c r="E52" s="40" t="s">
        <v>19</v>
      </c>
      <c r="F52" s="38" t="s">
        <v>20</v>
      </c>
      <c r="G52" s="38" t="s">
        <v>21</v>
      </c>
      <c r="H52" s="36" t="str">
        <f t="shared" si="3"/>
        <v>郭志翔</v>
      </c>
      <c r="I52" s="44" t="s">
        <v>22</v>
      </c>
      <c r="J52" s="82">
        <v>380</v>
      </c>
      <c r="K52" s="36">
        <f t="shared" si="4"/>
        <v>34390</v>
      </c>
      <c r="L52" s="57">
        <f t="shared" si="5"/>
        <v>41.268</v>
      </c>
      <c r="M52" s="36" t="s">
        <v>23</v>
      </c>
      <c r="N52" s="40" t="s">
        <v>20</v>
      </c>
      <c r="O52" s="76">
        <v>0.6</v>
      </c>
      <c r="P52" s="38" t="s">
        <v>40</v>
      </c>
    </row>
    <row r="53" spans="1:16">
      <c r="A53" s="13">
        <v>51</v>
      </c>
      <c r="B53" s="56" t="s">
        <v>139</v>
      </c>
      <c r="C53" s="50" t="s">
        <v>140</v>
      </c>
      <c r="D53" s="57">
        <v>33</v>
      </c>
      <c r="E53" s="13" t="s">
        <v>19</v>
      </c>
      <c r="F53" s="13" t="s">
        <v>20</v>
      </c>
      <c r="G53" s="38" t="s">
        <v>21</v>
      </c>
      <c r="H53" s="56" t="s">
        <v>139</v>
      </c>
      <c r="I53" s="44" t="s">
        <v>22</v>
      </c>
      <c r="J53" s="13">
        <v>380</v>
      </c>
      <c r="K53" s="44">
        <v>29700</v>
      </c>
      <c r="L53" s="16">
        <v>33</v>
      </c>
      <c r="M53" s="61" t="s">
        <v>23</v>
      </c>
      <c r="N53" s="40" t="s">
        <v>20</v>
      </c>
      <c r="O53" s="62">
        <v>0.6</v>
      </c>
      <c r="P53" s="41" t="s">
        <v>141</v>
      </c>
    </row>
    <row r="54" spans="1:16">
      <c r="A54" s="13">
        <v>52</v>
      </c>
      <c r="B54" s="56" t="s">
        <v>142</v>
      </c>
      <c r="C54" s="50" t="s">
        <v>143</v>
      </c>
      <c r="D54" s="57">
        <v>12</v>
      </c>
      <c r="E54" s="13" t="s">
        <v>19</v>
      </c>
      <c r="F54" s="13" t="s">
        <v>20</v>
      </c>
      <c r="G54" s="38" t="s">
        <v>21</v>
      </c>
      <c r="H54" s="56" t="s">
        <v>142</v>
      </c>
      <c r="I54" s="44" t="s">
        <v>22</v>
      </c>
      <c r="J54" s="13">
        <v>220</v>
      </c>
      <c r="K54" s="44">
        <f>D54*1000*0.9</f>
        <v>10800</v>
      </c>
      <c r="L54" s="16">
        <v>12</v>
      </c>
      <c r="M54" s="61" t="s">
        <v>23</v>
      </c>
      <c r="N54" s="40" t="s">
        <v>20</v>
      </c>
      <c r="O54" s="62">
        <v>0.6</v>
      </c>
      <c r="P54" s="41" t="s">
        <v>141</v>
      </c>
    </row>
    <row r="55" spans="1:16">
      <c r="A55" s="13">
        <v>53</v>
      </c>
      <c r="B55" s="56" t="s">
        <v>144</v>
      </c>
      <c r="C55" s="58" t="s">
        <v>145</v>
      </c>
      <c r="D55" s="38">
        <v>23</v>
      </c>
      <c r="E55" s="40" t="s">
        <v>19</v>
      </c>
      <c r="F55" s="38" t="s">
        <v>20</v>
      </c>
      <c r="G55" s="38" t="s">
        <v>21</v>
      </c>
      <c r="H55" s="56" t="s">
        <v>144</v>
      </c>
      <c r="I55" s="44" t="s">
        <v>22</v>
      </c>
      <c r="J55" s="38">
        <v>380</v>
      </c>
      <c r="K55" s="49">
        <f>D55*1000*0.9</f>
        <v>20700</v>
      </c>
      <c r="L55" s="38">
        <f>23*0.6</f>
        <v>13.8</v>
      </c>
      <c r="M55" s="40" t="s">
        <v>23</v>
      </c>
      <c r="N55" s="40" t="s">
        <v>20</v>
      </c>
      <c r="O55" s="64">
        <v>0.6</v>
      </c>
      <c r="P55" s="38" t="s">
        <v>31</v>
      </c>
    </row>
    <row r="56" spans="1:16">
      <c r="A56" s="13">
        <v>54</v>
      </c>
      <c r="B56" s="16" t="s">
        <v>146</v>
      </c>
      <c r="C56" s="59" t="s">
        <v>147</v>
      </c>
      <c r="D56" s="16">
        <v>21.77</v>
      </c>
      <c r="E56" s="13" t="s">
        <v>19</v>
      </c>
      <c r="F56" s="16" t="s">
        <v>20</v>
      </c>
      <c r="G56" s="16" t="s">
        <v>21</v>
      </c>
      <c r="H56" s="16" t="s">
        <v>25</v>
      </c>
      <c r="I56" s="44" t="s">
        <v>22</v>
      </c>
      <c r="J56" s="16">
        <v>380</v>
      </c>
      <c r="K56" s="16">
        <v>19069</v>
      </c>
      <c r="L56" s="16">
        <v>15.55</v>
      </c>
      <c r="M56" s="13" t="s">
        <v>23</v>
      </c>
      <c r="N56" s="40" t="s">
        <v>20</v>
      </c>
      <c r="O56" s="77">
        <v>0.6</v>
      </c>
      <c r="P56" s="44" t="s">
        <v>24</v>
      </c>
    </row>
    <row r="57" spans="1:16">
      <c r="A57" s="13">
        <v>55</v>
      </c>
      <c r="B57" s="16" t="s">
        <v>148</v>
      </c>
      <c r="C57" s="59" t="s">
        <v>149</v>
      </c>
      <c r="D57" s="16">
        <v>16.5</v>
      </c>
      <c r="E57" s="13" t="s">
        <v>19</v>
      </c>
      <c r="F57" s="16" t="s">
        <v>20</v>
      </c>
      <c r="G57" s="16" t="s">
        <v>21</v>
      </c>
      <c r="H57" s="16" t="s">
        <v>17</v>
      </c>
      <c r="I57" s="44" t="s">
        <v>22</v>
      </c>
      <c r="J57" s="16">
        <v>380</v>
      </c>
      <c r="K57" s="16">
        <v>14453</v>
      </c>
      <c r="L57" s="16">
        <v>12</v>
      </c>
      <c r="M57" s="13" t="s">
        <v>23</v>
      </c>
      <c r="N57" s="40" t="s">
        <v>20</v>
      </c>
      <c r="O57" s="77">
        <v>0.6</v>
      </c>
      <c r="P57" s="44" t="s">
        <v>24</v>
      </c>
    </row>
    <row r="58" spans="1:16">
      <c r="A58" s="13">
        <v>56</v>
      </c>
      <c r="B58" s="44" t="s">
        <v>150</v>
      </c>
      <c r="C58" s="45" t="s">
        <v>151</v>
      </c>
      <c r="D58" s="44">
        <v>26.8</v>
      </c>
      <c r="E58" s="46" t="s">
        <v>19</v>
      </c>
      <c r="F58" s="16" t="s">
        <v>20</v>
      </c>
      <c r="G58" s="16" t="s">
        <v>21</v>
      </c>
      <c r="H58" s="44" t="s">
        <v>150</v>
      </c>
      <c r="I58" s="44" t="s">
        <v>22</v>
      </c>
      <c r="J58" s="13">
        <v>380</v>
      </c>
      <c r="K58" s="13">
        <v>24120</v>
      </c>
      <c r="L58" s="13">
        <v>18</v>
      </c>
      <c r="M58" s="13" t="s">
        <v>23</v>
      </c>
      <c r="N58" s="40" t="s">
        <v>20</v>
      </c>
      <c r="O58" s="74">
        <v>0.6</v>
      </c>
      <c r="P58" s="75" t="s">
        <v>152</v>
      </c>
    </row>
    <row r="59" spans="1:16">
      <c r="A59" s="13">
        <v>57</v>
      </c>
      <c r="B59" s="44" t="s">
        <v>153</v>
      </c>
      <c r="C59" s="45" t="s">
        <v>154</v>
      </c>
      <c r="D59" s="44">
        <v>7.54</v>
      </c>
      <c r="E59" s="46" t="s">
        <v>19</v>
      </c>
      <c r="F59" s="16" t="s">
        <v>20</v>
      </c>
      <c r="G59" s="16" t="s">
        <v>21</v>
      </c>
      <c r="H59" s="44" t="s">
        <v>153</v>
      </c>
      <c r="I59" s="44" t="s">
        <v>22</v>
      </c>
      <c r="J59" s="13">
        <v>380</v>
      </c>
      <c r="K59" s="13">
        <v>6786</v>
      </c>
      <c r="L59" s="13">
        <v>4</v>
      </c>
      <c r="M59" s="13" t="s">
        <v>23</v>
      </c>
      <c r="N59" s="40" t="s">
        <v>20</v>
      </c>
      <c r="O59" s="74">
        <v>0.6</v>
      </c>
      <c r="P59" s="75" t="s">
        <v>152</v>
      </c>
    </row>
    <row r="60" spans="1:16">
      <c r="A60" s="13">
        <v>58</v>
      </c>
      <c r="B60" s="44" t="s">
        <v>155</v>
      </c>
      <c r="C60" s="45" t="s">
        <v>156</v>
      </c>
      <c r="D60" s="44">
        <v>7.8</v>
      </c>
      <c r="E60" s="46" t="s">
        <v>19</v>
      </c>
      <c r="F60" s="16" t="s">
        <v>20</v>
      </c>
      <c r="G60" s="16" t="s">
        <v>21</v>
      </c>
      <c r="H60" s="44" t="s">
        <v>155</v>
      </c>
      <c r="I60" s="44" t="s">
        <v>22</v>
      </c>
      <c r="J60" s="13">
        <v>220</v>
      </c>
      <c r="K60" s="13">
        <v>7020</v>
      </c>
      <c r="L60" s="13">
        <v>4</v>
      </c>
      <c r="M60" s="13" t="s">
        <v>23</v>
      </c>
      <c r="N60" s="40" t="s">
        <v>20</v>
      </c>
      <c r="O60" s="74">
        <v>0.6</v>
      </c>
      <c r="P60" s="75" t="s">
        <v>152</v>
      </c>
    </row>
    <row r="61" ht="27" spans="1:16">
      <c r="A61" s="13">
        <v>59</v>
      </c>
      <c r="B61" s="42" t="s">
        <v>157</v>
      </c>
      <c r="C61" s="43" t="s">
        <v>158</v>
      </c>
      <c r="D61" s="42">
        <v>14.96</v>
      </c>
      <c r="E61" s="42" t="s">
        <v>19</v>
      </c>
      <c r="F61" s="60" t="s">
        <v>20</v>
      </c>
      <c r="G61" s="13" t="s">
        <v>21</v>
      </c>
      <c r="H61" s="42" t="s">
        <v>157</v>
      </c>
      <c r="I61" s="44" t="s">
        <v>22</v>
      </c>
      <c r="J61" s="13">
        <v>380</v>
      </c>
      <c r="K61" s="42">
        <f t="shared" ref="K61:K65" si="6">D61*1000</f>
        <v>14960</v>
      </c>
      <c r="L61" s="13">
        <f t="shared" ref="L61:L65" si="7">D61*0.5</f>
        <v>7.48</v>
      </c>
      <c r="M61" s="13" t="s">
        <v>23</v>
      </c>
      <c r="N61" s="40" t="s">
        <v>20</v>
      </c>
      <c r="O61" s="66">
        <v>0.6</v>
      </c>
      <c r="P61" s="41" t="s">
        <v>51</v>
      </c>
    </row>
    <row r="62" spans="1:16">
      <c r="A62" s="13">
        <v>60</v>
      </c>
      <c r="B62" s="42" t="s">
        <v>159</v>
      </c>
      <c r="C62" s="43" t="s">
        <v>160</v>
      </c>
      <c r="D62" s="42">
        <v>14</v>
      </c>
      <c r="E62" s="42" t="s">
        <v>19</v>
      </c>
      <c r="F62" s="60" t="s">
        <v>20</v>
      </c>
      <c r="G62" s="13" t="s">
        <v>21</v>
      </c>
      <c r="H62" s="42" t="s">
        <v>159</v>
      </c>
      <c r="I62" s="44" t="s">
        <v>22</v>
      </c>
      <c r="J62" s="13">
        <v>220</v>
      </c>
      <c r="K62" s="42">
        <f t="shared" si="6"/>
        <v>14000</v>
      </c>
      <c r="L62" s="13">
        <f t="shared" si="7"/>
        <v>7</v>
      </c>
      <c r="M62" s="13" t="s">
        <v>23</v>
      </c>
      <c r="N62" s="40" t="s">
        <v>20</v>
      </c>
      <c r="O62" s="66">
        <v>0.6</v>
      </c>
      <c r="P62" s="41" t="s">
        <v>51</v>
      </c>
    </row>
    <row r="63" spans="1:16">
      <c r="A63" s="13">
        <v>61</v>
      </c>
      <c r="B63" s="42" t="s">
        <v>161</v>
      </c>
      <c r="C63" s="43" t="s">
        <v>162</v>
      </c>
      <c r="D63" s="42">
        <v>10.17</v>
      </c>
      <c r="E63" s="42" t="s">
        <v>19</v>
      </c>
      <c r="F63" s="60" t="s">
        <v>20</v>
      </c>
      <c r="G63" s="13" t="s">
        <v>21</v>
      </c>
      <c r="H63" s="42" t="s">
        <v>161</v>
      </c>
      <c r="I63" s="44" t="s">
        <v>22</v>
      </c>
      <c r="J63" s="13">
        <v>220</v>
      </c>
      <c r="K63" s="42">
        <f t="shared" si="6"/>
        <v>10170</v>
      </c>
      <c r="L63" s="13">
        <f t="shared" si="7"/>
        <v>5.085</v>
      </c>
      <c r="M63" s="13" t="s">
        <v>23</v>
      </c>
      <c r="N63" s="40" t="s">
        <v>20</v>
      </c>
      <c r="O63" s="66">
        <v>0.6</v>
      </c>
      <c r="P63" s="41" t="s">
        <v>51</v>
      </c>
    </row>
    <row r="64" ht="27" spans="1:16">
      <c r="A64" s="13">
        <v>62</v>
      </c>
      <c r="B64" s="42" t="s">
        <v>163</v>
      </c>
      <c r="C64" s="43" t="s">
        <v>164</v>
      </c>
      <c r="D64" s="42">
        <v>16</v>
      </c>
      <c r="E64" s="42" t="s">
        <v>19</v>
      </c>
      <c r="F64" s="60" t="s">
        <v>20</v>
      </c>
      <c r="G64" s="13" t="s">
        <v>21</v>
      </c>
      <c r="H64" s="42" t="s">
        <v>163</v>
      </c>
      <c r="I64" s="44" t="s">
        <v>22</v>
      </c>
      <c r="J64" s="13">
        <v>380</v>
      </c>
      <c r="K64" s="42">
        <f t="shared" si="6"/>
        <v>16000</v>
      </c>
      <c r="L64" s="13">
        <f t="shared" si="7"/>
        <v>8</v>
      </c>
      <c r="M64" s="13" t="s">
        <v>23</v>
      </c>
      <c r="N64" s="40" t="s">
        <v>20</v>
      </c>
      <c r="O64" s="66">
        <v>0.6</v>
      </c>
      <c r="P64" s="41" t="s">
        <v>51</v>
      </c>
    </row>
    <row r="65" spans="1:16">
      <c r="A65" s="13">
        <v>63</v>
      </c>
      <c r="B65" s="42" t="s">
        <v>165</v>
      </c>
      <c r="C65" s="43" t="s">
        <v>166</v>
      </c>
      <c r="D65" s="42">
        <v>8.88</v>
      </c>
      <c r="E65" s="42" t="s">
        <v>19</v>
      </c>
      <c r="F65" s="60" t="s">
        <v>20</v>
      </c>
      <c r="G65" s="13" t="s">
        <v>21</v>
      </c>
      <c r="H65" s="42" t="s">
        <v>165</v>
      </c>
      <c r="I65" s="44" t="s">
        <v>22</v>
      </c>
      <c r="J65" s="13">
        <v>220</v>
      </c>
      <c r="K65" s="42">
        <f t="shared" si="6"/>
        <v>8880</v>
      </c>
      <c r="L65" s="13">
        <f t="shared" si="7"/>
        <v>4.44</v>
      </c>
      <c r="M65" s="13" t="s">
        <v>23</v>
      </c>
      <c r="N65" s="40" t="s">
        <v>20</v>
      </c>
      <c r="O65" s="66">
        <v>0.6</v>
      </c>
      <c r="P65" s="41" t="s">
        <v>51</v>
      </c>
    </row>
    <row r="66" spans="1:16">
      <c r="A66" s="13">
        <v>64</v>
      </c>
      <c r="B66" s="36" t="s">
        <v>167</v>
      </c>
      <c r="C66" s="84" t="s">
        <v>168</v>
      </c>
      <c r="D66" s="40">
        <v>80</v>
      </c>
      <c r="E66" s="40" t="s">
        <v>19</v>
      </c>
      <c r="F66" s="40" t="s">
        <v>20</v>
      </c>
      <c r="G66" s="40" t="s">
        <v>21</v>
      </c>
      <c r="H66" s="85" t="s">
        <v>167</v>
      </c>
      <c r="I66" s="44" t="s">
        <v>22</v>
      </c>
      <c r="J66" s="13">
        <v>380</v>
      </c>
      <c r="K66" s="36">
        <f>D66*1000*0.9</f>
        <v>72000</v>
      </c>
      <c r="L66" s="40">
        <v>40</v>
      </c>
      <c r="M66" s="40" t="s">
        <v>23</v>
      </c>
      <c r="N66" s="40" t="s">
        <v>20</v>
      </c>
      <c r="O66" s="64">
        <v>0.6</v>
      </c>
      <c r="P66" s="41" t="s">
        <v>169</v>
      </c>
    </row>
    <row r="67" spans="1:16">
      <c r="A67" s="13">
        <v>65</v>
      </c>
      <c r="B67" s="44" t="s">
        <v>170</v>
      </c>
      <c r="C67" s="45" t="s">
        <v>171</v>
      </c>
      <c r="D67" s="44">
        <v>19.35</v>
      </c>
      <c r="E67" s="44" t="s">
        <v>19</v>
      </c>
      <c r="F67" s="44" t="s">
        <v>20</v>
      </c>
      <c r="G67" s="44" t="s">
        <v>21</v>
      </c>
      <c r="H67" s="44" t="s">
        <v>170</v>
      </c>
      <c r="I67" s="44" t="s">
        <v>22</v>
      </c>
      <c r="J67" s="13">
        <v>380</v>
      </c>
      <c r="K67" s="86">
        <v>17415</v>
      </c>
      <c r="L67" s="86">
        <v>19</v>
      </c>
      <c r="M67" s="44" t="s">
        <v>23</v>
      </c>
      <c r="N67" s="40" t="s">
        <v>20</v>
      </c>
      <c r="O67" s="70">
        <v>0.6</v>
      </c>
      <c r="P67" s="16" t="s">
        <v>48</v>
      </c>
    </row>
    <row r="68" spans="1:16">
      <c r="A68" s="13">
        <v>66</v>
      </c>
      <c r="B68" s="36" t="s">
        <v>172</v>
      </c>
      <c r="C68" s="37" t="s">
        <v>173</v>
      </c>
      <c r="D68" s="38">
        <v>28</v>
      </c>
      <c r="E68" s="40" t="s">
        <v>19</v>
      </c>
      <c r="F68" s="38" t="s">
        <v>20</v>
      </c>
      <c r="G68" s="38" t="s">
        <v>21</v>
      </c>
      <c r="H68" s="36" t="s">
        <v>172</v>
      </c>
      <c r="I68" s="44" t="s">
        <v>22</v>
      </c>
      <c r="J68" s="13">
        <v>380</v>
      </c>
      <c r="K68" s="49">
        <v>25000</v>
      </c>
      <c r="L68" s="38">
        <v>25</v>
      </c>
      <c r="M68" s="40" t="s">
        <v>23</v>
      </c>
      <c r="N68" s="40" t="s">
        <v>20</v>
      </c>
      <c r="O68" s="64">
        <v>0.6</v>
      </c>
      <c r="P68" s="41" t="s">
        <v>174</v>
      </c>
    </row>
    <row r="69" spans="1:16">
      <c r="A69" s="13">
        <v>67</v>
      </c>
      <c r="B69" s="36" t="s">
        <v>175</v>
      </c>
      <c r="C69" s="37" t="s">
        <v>176</v>
      </c>
      <c r="D69" s="38">
        <v>1.52</v>
      </c>
      <c r="E69" s="40" t="s">
        <v>19</v>
      </c>
      <c r="F69" s="38" t="s">
        <v>20</v>
      </c>
      <c r="G69" s="38" t="s">
        <v>21</v>
      </c>
      <c r="H69" s="38" t="s">
        <v>175</v>
      </c>
      <c r="I69" s="44" t="s">
        <v>22</v>
      </c>
      <c r="J69" s="13">
        <v>220</v>
      </c>
      <c r="K69" s="49">
        <v>1500</v>
      </c>
      <c r="L69" s="38">
        <v>1</v>
      </c>
      <c r="M69" s="40" t="s">
        <v>23</v>
      </c>
      <c r="N69" s="40" t="s">
        <v>20</v>
      </c>
      <c r="O69" s="64">
        <v>0.6</v>
      </c>
      <c r="P69" s="41" t="s">
        <v>174</v>
      </c>
    </row>
    <row r="70" spans="1:16">
      <c r="A70" s="13">
        <v>68</v>
      </c>
      <c r="B70" s="36" t="s">
        <v>177</v>
      </c>
      <c r="C70" s="37" t="s">
        <v>178</v>
      </c>
      <c r="D70" s="38">
        <v>44.83</v>
      </c>
      <c r="E70" s="40" t="s">
        <v>19</v>
      </c>
      <c r="F70" s="13" t="s">
        <v>20</v>
      </c>
      <c r="G70" s="13" t="s">
        <v>21</v>
      </c>
      <c r="H70" s="36" t="s">
        <v>177</v>
      </c>
      <c r="I70" s="44" t="s">
        <v>22</v>
      </c>
      <c r="J70" s="38">
        <v>380</v>
      </c>
      <c r="K70" s="42">
        <v>63360</v>
      </c>
      <c r="L70" s="57">
        <v>28.6</v>
      </c>
      <c r="M70" s="40" t="s">
        <v>23</v>
      </c>
      <c r="N70" s="40" t="s">
        <v>20</v>
      </c>
      <c r="O70" s="76">
        <v>0.6</v>
      </c>
      <c r="P70" s="41" t="s">
        <v>37</v>
      </c>
    </row>
    <row r="71" spans="1:16">
      <c r="A71" s="13">
        <v>69</v>
      </c>
      <c r="B71" s="36" t="s">
        <v>179</v>
      </c>
      <c r="C71" s="37" t="s">
        <v>180</v>
      </c>
      <c r="D71" s="16">
        <v>26.64</v>
      </c>
      <c r="E71" s="40" t="s">
        <v>19</v>
      </c>
      <c r="F71" s="13" t="s">
        <v>20</v>
      </c>
      <c r="G71" s="13" t="s">
        <v>21</v>
      </c>
      <c r="H71" s="44" t="s">
        <v>179</v>
      </c>
      <c r="I71" s="44" t="s">
        <v>22</v>
      </c>
      <c r="J71" s="38">
        <v>380</v>
      </c>
      <c r="K71" s="42">
        <v>36400</v>
      </c>
      <c r="L71" s="87">
        <v>16.428</v>
      </c>
      <c r="M71" s="40" t="s">
        <v>23</v>
      </c>
      <c r="N71" s="40" t="s">
        <v>20</v>
      </c>
      <c r="O71" s="76">
        <v>0.6</v>
      </c>
      <c r="P71" s="41" t="s">
        <v>37</v>
      </c>
    </row>
    <row r="72" spans="1:16">
      <c r="A72" s="13">
        <v>70</v>
      </c>
      <c r="B72" s="36" t="s">
        <v>181</v>
      </c>
      <c r="C72" s="50" t="s">
        <v>182</v>
      </c>
      <c r="D72" s="49">
        <v>20.35</v>
      </c>
      <c r="E72" s="40" t="s">
        <v>19</v>
      </c>
      <c r="F72" s="13" t="s">
        <v>20</v>
      </c>
      <c r="G72" s="13" t="s">
        <v>21</v>
      </c>
      <c r="H72" s="49" t="s">
        <v>181</v>
      </c>
      <c r="I72" s="44" t="s">
        <v>22</v>
      </c>
      <c r="J72" s="38">
        <v>380</v>
      </c>
      <c r="K72" s="42">
        <v>27000</v>
      </c>
      <c r="L72" s="38">
        <v>11</v>
      </c>
      <c r="M72" s="40" t="s">
        <v>23</v>
      </c>
      <c r="N72" s="40" t="s">
        <v>20</v>
      </c>
      <c r="O72" s="76">
        <v>0.6</v>
      </c>
      <c r="P72" s="41" t="s">
        <v>37</v>
      </c>
    </row>
    <row r="73" spans="1:16">
      <c r="A73" s="13">
        <v>71</v>
      </c>
      <c r="B73" s="36" t="s">
        <v>183</v>
      </c>
      <c r="C73" s="37" t="s">
        <v>184</v>
      </c>
      <c r="D73" s="36">
        <v>31.9</v>
      </c>
      <c r="E73" s="40" t="s">
        <v>19</v>
      </c>
      <c r="F73" s="38" t="s">
        <v>20</v>
      </c>
      <c r="G73" s="38" t="s">
        <v>21</v>
      </c>
      <c r="H73" s="36" t="s">
        <v>183</v>
      </c>
      <c r="I73" s="44" t="s">
        <v>22</v>
      </c>
      <c r="J73" s="36">
        <v>380</v>
      </c>
      <c r="K73" s="42">
        <f>D73*900</f>
        <v>28710</v>
      </c>
      <c r="L73" s="16">
        <v>21</v>
      </c>
      <c r="M73" s="40" t="s">
        <v>23</v>
      </c>
      <c r="N73" s="40" t="s">
        <v>20</v>
      </c>
      <c r="O73" s="64">
        <v>0.6</v>
      </c>
      <c r="P73" s="41" t="s">
        <v>59</v>
      </c>
    </row>
    <row r="74" spans="1:16">
      <c r="A74" s="13">
        <v>72</v>
      </c>
      <c r="B74" s="36" t="s">
        <v>185</v>
      </c>
      <c r="C74" s="37" t="s">
        <v>186</v>
      </c>
      <c r="D74" s="36">
        <v>9.57</v>
      </c>
      <c r="E74" s="40" t="s">
        <v>19</v>
      </c>
      <c r="F74" s="38" t="s">
        <v>20</v>
      </c>
      <c r="G74" s="38" t="s">
        <v>21</v>
      </c>
      <c r="H74" s="36" t="s">
        <v>185</v>
      </c>
      <c r="I74" s="44" t="s">
        <v>22</v>
      </c>
      <c r="J74" s="36">
        <v>380</v>
      </c>
      <c r="K74" s="42">
        <f>D74*900</f>
        <v>8613</v>
      </c>
      <c r="L74" s="16">
        <v>6</v>
      </c>
      <c r="M74" s="40" t="s">
        <v>23</v>
      </c>
      <c r="N74" s="40" t="s">
        <v>20</v>
      </c>
      <c r="O74" s="64">
        <v>0.6</v>
      </c>
      <c r="P74" s="41" t="s">
        <v>59</v>
      </c>
    </row>
  </sheetData>
  <mergeCells count="1">
    <mergeCell ref="A1:P1"/>
  </mergeCells>
  <conditionalFormatting sqref="B1">
    <cfRule type="duplicateValues" dxfId="0" priority="1"/>
  </conditionalFormatting>
  <conditionalFormatting sqref="B8">
    <cfRule type="duplicateValues" dxfId="0" priority="13"/>
  </conditionalFormatting>
  <conditionalFormatting sqref="H8">
    <cfRule type="duplicateValues" dxfId="0" priority="11"/>
  </conditionalFormatting>
  <conditionalFormatting sqref="B9">
    <cfRule type="duplicateValues" dxfId="0" priority="12"/>
  </conditionalFormatting>
  <conditionalFormatting sqref="H9">
    <cfRule type="duplicateValues" dxfId="0" priority="10"/>
  </conditionalFormatting>
  <conditionalFormatting sqref="B10">
    <cfRule type="duplicateValues" dxfId="0" priority="9"/>
  </conditionalFormatting>
  <conditionalFormatting sqref="H10">
    <cfRule type="duplicateValues" dxfId="0" priority="8"/>
  </conditionalFormatting>
  <conditionalFormatting sqref="B11">
    <cfRule type="duplicateValues" dxfId="0" priority="7"/>
  </conditionalFormatting>
  <conditionalFormatting sqref="H11">
    <cfRule type="duplicateValues" dxfId="0" priority="6"/>
  </conditionalFormatting>
  <conditionalFormatting sqref="B13">
    <cfRule type="duplicateValues" dxfId="0" priority="4"/>
  </conditionalFormatting>
  <conditionalFormatting sqref="H13">
    <cfRule type="duplicateValues" dxfId="0" priority="3"/>
  </conditionalFormatting>
  <conditionalFormatting sqref="B14">
    <cfRule type="duplicateValues" dxfId="0" priority="5"/>
  </conditionalFormatting>
  <conditionalFormatting sqref="H14">
    <cfRule type="duplicateValues" dxfId="0" priority="2"/>
  </conditionalFormatting>
  <conditionalFormatting sqref="B17">
    <cfRule type="duplicateValues" dxfId="0" priority="40"/>
  </conditionalFormatting>
  <conditionalFormatting sqref="B22">
    <cfRule type="duplicateValues" dxfId="0" priority="44"/>
  </conditionalFormatting>
  <conditionalFormatting sqref="H22">
    <cfRule type="duplicateValues" dxfId="0" priority="43"/>
  </conditionalFormatting>
  <conditionalFormatting sqref="B23">
    <cfRule type="duplicateValues" dxfId="0" priority="39"/>
  </conditionalFormatting>
  <conditionalFormatting sqref="H23">
    <cfRule type="duplicateValues" dxfId="0" priority="33"/>
  </conditionalFormatting>
  <conditionalFormatting sqref="B24">
    <cfRule type="duplicateValues" dxfId="0" priority="32"/>
  </conditionalFormatting>
  <conditionalFormatting sqref="H24">
    <cfRule type="duplicateValues" dxfId="0" priority="31"/>
  </conditionalFormatting>
  <conditionalFormatting sqref="B25">
    <cfRule type="duplicateValues" dxfId="0" priority="36"/>
  </conditionalFormatting>
  <conditionalFormatting sqref="H25">
    <cfRule type="duplicateValues" dxfId="0" priority="30"/>
  </conditionalFormatting>
  <conditionalFormatting sqref="B26">
    <cfRule type="duplicateValues" dxfId="0" priority="35"/>
  </conditionalFormatting>
  <conditionalFormatting sqref="H26">
    <cfRule type="duplicateValues" dxfId="0" priority="27"/>
  </conditionalFormatting>
  <conditionalFormatting sqref="B27">
    <cfRule type="duplicateValues" dxfId="0" priority="34"/>
  </conditionalFormatting>
  <conditionalFormatting sqref="H27">
    <cfRule type="duplicateValues" dxfId="0" priority="26"/>
  </conditionalFormatting>
  <conditionalFormatting sqref="B29">
    <cfRule type="duplicateValues" dxfId="0" priority="38"/>
  </conditionalFormatting>
  <conditionalFormatting sqref="H29">
    <cfRule type="duplicateValues" dxfId="0" priority="29"/>
  </conditionalFormatting>
  <conditionalFormatting sqref="B35">
    <cfRule type="duplicateValues" dxfId="0" priority="42"/>
  </conditionalFormatting>
  <conditionalFormatting sqref="H35">
    <cfRule type="duplicateValues" dxfId="0" priority="41"/>
  </conditionalFormatting>
  <conditionalFormatting sqref="B42">
    <cfRule type="duplicateValues" dxfId="0" priority="25"/>
  </conditionalFormatting>
  <conditionalFormatting sqref="H42">
    <cfRule type="duplicateValues" dxfId="0" priority="24"/>
  </conditionalFormatting>
  <conditionalFormatting sqref="B61">
    <cfRule type="duplicateValues" dxfId="0" priority="22"/>
  </conditionalFormatting>
  <conditionalFormatting sqref="H61">
    <cfRule type="duplicateValues" dxfId="0" priority="17"/>
  </conditionalFormatting>
  <conditionalFormatting sqref="B62">
    <cfRule type="duplicateValues" dxfId="0" priority="23"/>
  </conditionalFormatting>
  <conditionalFormatting sqref="H62">
    <cfRule type="duplicateValues" dxfId="0" priority="18"/>
  </conditionalFormatting>
  <conditionalFormatting sqref="B63">
    <cfRule type="duplicateValues" dxfId="0" priority="21"/>
  </conditionalFormatting>
  <conditionalFormatting sqref="H63">
    <cfRule type="duplicateValues" dxfId="0" priority="16"/>
  </conditionalFormatting>
  <conditionalFormatting sqref="B64">
    <cfRule type="duplicateValues" dxfId="0" priority="20"/>
  </conditionalFormatting>
  <conditionalFormatting sqref="H64">
    <cfRule type="duplicateValues" dxfId="0" priority="15"/>
  </conditionalFormatting>
  <conditionalFormatting sqref="B65">
    <cfRule type="duplicateValues" dxfId="0" priority="19"/>
  </conditionalFormatting>
  <conditionalFormatting sqref="H65">
    <cfRule type="duplicateValues" dxfId="0" priority="14"/>
  </conditionalFormatting>
  <conditionalFormatting sqref="B28 B30">
    <cfRule type="duplicateValues" dxfId="0" priority="37"/>
  </conditionalFormatting>
  <conditionalFormatting sqref="H28 H30">
    <cfRule type="duplicateValues" dxfId="0" priority="28"/>
  </conditionalFormatting>
  <dataValidations count="3">
    <dataValidation type="list" allowBlank="1" showInputMessage="1" showErrorMessage="1" sqref="E10 E11 E13 E14 E23 E24 E25 E26 E27 E28 E29 E30 E31 E32 E42 E61 E62 E63 E64 E65">
      <formula1>"自然人,项目公司"</formula1>
    </dataValidation>
    <dataValidation type="list" allowBlank="1" showInputMessage="1" showErrorMessage="1" sqref="J10 J11 J13 J14 J23 J24 J25 J26 J27 J28 J29 J30 J31 J32 J42 J54 J61 J62 J63 J64 J65 J69">
      <formula1>"380,220"</formula1>
    </dataValidation>
    <dataValidation type="list" allowBlank="1" showInputMessage="1" showErrorMessage="1" sqref="I25">
      <formula1>"自发自用余量上网,全额上网"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2021-04-16T01:05:27Z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