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4" activeTab="7"/>
  </bookViews>
  <sheets>
    <sheet name="1、一般公共预算收入" sheetId="1" r:id="rId1"/>
    <sheet name="2、一般公共预算支出" sheetId="2" r:id="rId2"/>
    <sheet name="3、一般公共预算支出表（按功能分类项级科目）" sheetId="3" r:id="rId3"/>
    <sheet name="4、一般公共预算支出表（按政府预算经济分类款级科目）" sheetId="4" r:id="rId4"/>
    <sheet name="5、一般公共预算“三公”经费表" sheetId="5" r:id="rId5"/>
    <sheet name="6、政府性基金收入" sheetId="6" r:id="rId6"/>
    <sheet name="7、政府性基金支出" sheetId="7" r:id="rId7"/>
    <sheet name="8、政府债券转贷及还本情况表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aa1" hidden="1">#REF!</definedName>
    <definedName name="________________________________________________________________aa1" hidden="1">#REF!</definedName>
    <definedName name="___________a1">#REF!</definedName>
    <definedName name="__________a1">#REF!</definedName>
    <definedName name="_________a1">#REF!</definedName>
    <definedName name="________a1">#REF!</definedName>
    <definedName name="_______a1">#REF!</definedName>
    <definedName name="______a1">#REF!</definedName>
    <definedName name="_____a1">#REF!</definedName>
    <definedName name="_____aa1" hidden="1">#REF!</definedName>
    <definedName name="____a1">#REF!</definedName>
    <definedName name="____aa1" hidden="1">#REF!</definedName>
    <definedName name="___a1">#REF!</definedName>
    <definedName name="___aa1" hidden="1">#REF!</definedName>
    <definedName name="__a1">#REF!</definedName>
    <definedName name="__aa1" hidden="1">#REF!</definedName>
    <definedName name="_a1">#REF!</definedName>
    <definedName name="_aa1" hidden="1">#REF!</definedName>
    <definedName name="_Order1" hidden="1">255</definedName>
    <definedName name="_Order2" hidden="1">255</definedName>
    <definedName name="a" localSheetId="0">#REF!</definedName>
    <definedName name="a" localSheetId="1">#REF!</definedName>
    <definedName name="a" localSheetId="3">#REF!</definedName>
    <definedName name="a" localSheetId="5">#REF!</definedName>
    <definedName name="a" localSheetId="6">#REF!</definedName>
    <definedName name="a">#REF!</definedName>
    <definedName name="a1" localSheetId="0">#REF!</definedName>
    <definedName name="a1" localSheetId="1">#REF!</definedName>
    <definedName name="a1" localSheetId="5">#REF!</definedName>
    <definedName name="a1">#REF!</definedName>
    <definedName name="aa" localSheetId="0">'[3]#REF!'!$A$1:$W$7</definedName>
    <definedName name="aa" localSheetId="1">'[3]#REF!'!$A$1:$W$7</definedName>
    <definedName name="aa" localSheetId="3" hidden="1">'[3]#REF!'!$A$1:$W$7</definedName>
    <definedName name="aa" localSheetId="5">'[3]#REF!'!$A$1:$W$7</definedName>
    <definedName name="aa" localSheetId="6">#REF!</definedName>
    <definedName name="aa">#REF!</definedName>
    <definedName name="aa1" hidden="1">#REF!</definedName>
    <definedName name="aaa" hidden="1">#REF!</definedName>
    <definedName name="aaaa" localSheetId="0" hidden="1">'[4]西区'!$A$1:$J$84</definedName>
    <definedName name="aaaa" localSheetId="1" hidden="1">'[4]西区'!$A$1:$J$84</definedName>
    <definedName name="aaaa" localSheetId="3" hidden="1">'[5]西区'!$A$1:$J$84</definedName>
    <definedName name="aaaa" localSheetId="5" hidden="1">'[4]西区'!$A$1:$J$84</definedName>
    <definedName name="aaaa" hidden="1">'[6]西区'!$A$1:$J$84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hidden="1">'[3]#REF!'!$A$1:$W$7</definedName>
    <definedName name="ffdfdsaafds">#N/A</definedName>
    <definedName name="fff" localSheetId="0" hidden="1">#REF!</definedName>
    <definedName name="fff" localSheetId="1" hidden="1">#REF!</definedName>
    <definedName name="fff" localSheetId="5" hidden="1">#REF!</definedName>
    <definedName name="fff" localSheetId="6" hidden="1">#REF!</definedName>
    <definedName name="fff" hidden="1">#REF!</definedName>
    <definedName name="fffff" hidden="1">'[3]#REF!'!$A$1:$W$7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PO_part2Table18Area1" localSheetId="7">'8、政府债券转贷及还本情况表'!$A$5</definedName>
    <definedName name="PO_part2Table18Area2" localSheetId="7">'8、政府债券转贷及还本情况表'!$A$14</definedName>
    <definedName name="PO_part2Table18Area3" localSheetId="7">'8、政府债券转贷及还本情况表'!$A$17</definedName>
    <definedName name="PO_part2Table18Area4" localSheetId="7">'8、政府债券转贷及还本情况表'!$A$20</definedName>
    <definedName name="PO_part2Table18Area5" localSheetId="7">'8、政府债券转贷及还本情况表'!$A$23</definedName>
    <definedName name="PO_part2Table5Area2" localSheetId="4">'5、一般公共预算“三公”经费表'!$A$2</definedName>
    <definedName name="_xlnm.Print_Area" localSheetId="0">'1、一般公共预算收入'!$A$1:$B$26</definedName>
    <definedName name="_xlnm.Print_Area" localSheetId="1">'2、一般公共预算支出'!$A$1:$B$36</definedName>
    <definedName name="_xlnm.Print_Area" localSheetId="5">'6、政府性基金收入'!$A$1:$B$22</definedName>
    <definedName name="_xlnm.Print_Area" localSheetId="6">'7、政府性基金支出'!$A$1:$C$27</definedName>
    <definedName name="_xlnm.Print_Titles">#N/A</definedName>
    <definedName name="qua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表5">#REF!</definedName>
    <definedName name="财政供养">#REF!</definedName>
    <definedName name="分处支出">#REF!</definedName>
    <definedName name="基金处室">#REF!</definedName>
    <definedName name="基金金额">#REF!</definedName>
    <definedName name="基金科目">#REF!</definedName>
    <definedName name="基金类型">#REF!</definedName>
    <definedName name="科目">#REF!</definedName>
    <definedName name="类型">#REF!</definedName>
    <definedName name="排序" localSheetId="0">#REF!</definedName>
    <definedName name="排序" localSheetId="1">#REF!</definedName>
    <definedName name="排序" localSheetId="3">#REF!</definedName>
    <definedName name="排序" localSheetId="5">#REF!</definedName>
    <definedName name="排序" localSheetId="6">#REF!</definedName>
    <definedName name="排序">#REF!</definedName>
    <definedName name="社保">#N/A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<sst xmlns="http://schemas.openxmlformats.org/spreadsheetml/2006/main" count="805" uniqueCount="729">
  <si>
    <t>表1</t>
  </si>
  <si>
    <r>
      <t>2021</t>
    </r>
    <r>
      <rPr>
        <b/>
        <sz val="16"/>
        <color indexed="8"/>
        <rFont val="宋体"/>
        <family val="0"/>
      </rPr>
      <t>年东凤镇一般公共预算收入表</t>
    </r>
  </si>
  <si>
    <t>单位：万元</t>
  </si>
  <si>
    <t>项目</t>
  </si>
  <si>
    <t>预算数</t>
  </si>
  <si>
    <t>一、一般公共预算收入</t>
  </si>
  <si>
    <t>1、税收分成收入</t>
  </si>
  <si>
    <t>2、非税收入</t>
  </si>
  <si>
    <t>（1）专项收入</t>
  </si>
  <si>
    <t>（2）行政事业性收费收入</t>
  </si>
  <si>
    <t>（3）罚没收入</t>
  </si>
  <si>
    <t>（4）国有资本经营收入</t>
  </si>
  <si>
    <t>（5）国有资源（资产）有偿使用收入</t>
  </si>
  <si>
    <t>（6）捐赠收入</t>
  </si>
  <si>
    <t>（7）政府住房基金收入</t>
  </si>
  <si>
    <t>（8）其他收入</t>
  </si>
  <si>
    <t>二、上级补助收入</t>
  </si>
  <si>
    <t>1、税收基数返还</t>
  </si>
  <si>
    <t>2、一般性转移支付收入</t>
  </si>
  <si>
    <t>3、专项转移支付（补助）收入</t>
  </si>
  <si>
    <t>4、其他</t>
  </si>
  <si>
    <t>三、转贷地方政府债券收入</t>
  </si>
  <si>
    <t>四、动用预算稳定调节基金</t>
  </si>
  <si>
    <t>五、调入资金</t>
  </si>
  <si>
    <t>六、上年结余</t>
  </si>
  <si>
    <t>收入合计</t>
  </si>
  <si>
    <t>备注：项目每年根据实际情况予以更新。</t>
  </si>
  <si>
    <t>表2</t>
  </si>
  <si>
    <r>
      <t>2021</t>
    </r>
    <r>
      <rPr>
        <b/>
        <sz val="14"/>
        <color indexed="8"/>
        <rFont val="宋体"/>
        <family val="0"/>
      </rPr>
      <t>年东凤镇一般公共预算支出表</t>
    </r>
  </si>
  <si>
    <t>一、一般公共预算支出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</si>
  <si>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</si>
  <si>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</si>
  <si>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</si>
  <si>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</si>
  <si>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</si>
  <si>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</si>
  <si>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</si>
  <si>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</si>
  <si>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9、卫生健康支出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</si>
  <si>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</si>
  <si>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</si>
  <si>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</si>
  <si>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</si>
  <si>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</si>
  <si>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</si>
  <si>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16、金融支出</t>
  </si>
  <si>
    <t>17、援助其他地区支出</t>
  </si>
  <si>
    <t>18、自然资源海洋气象等支出</t>
  </si>
  <si>
    <t>19、住房保障支出</t>
  </si>
  <si>
    <t>20、粮油物资储备支出</t>
  </si>
  <si>
    <t>21、灾害防治及应急管理支出</t>
  </si>
  <si>
    <t>22、预备费</t>
  </si>
  <si>
    <t>23、其他支出</t>
  </si>
  <si>
    <t>24、债务付息支出</t>
  </si>
  <si>
    <t>25、债务发行费用支出</t>
  </si>
  <si>
    <t>二、上解上级支出</t>
  </si>
  <si>
    <t>三、债务还本支出</t>
  </si>
  <si>
    <t>四、安排预算稳定调节基金</t>
  </si>
  <si>
    <t>五、本年结余</t>
  </si>
  <si>
    <t>支出合计</t>
  </si>
  <si>
    <t>表3</t>
  </si>
  <si>
    <r>
      <t>2021</t>
    </r>
    <r>
      <rPr>
        <b/>
        <sz val="16"/>
        <rFont val="宋体"/>
        <family val="0"/>
      </rPr>
      <t>年东凤镇一般公共预算支出表
（按功能分类项级科目）</t>
    </r>
  </si>
  <si>
    <t>功能分类</t>
  </si>
  <si>
    <t>科目代码</t>
  </si>
  <si>
    <t>科目名称</t>
  </si>
  <si>
    <t>（镇、区）本级一般公共预算支出</t>
  </si>
  <si>
    <t>201</t>
  </si>
  <si>
    <t>一般公共服务支出</t>
  </si>
  <si>
    <t xml:space="preserve">  20101</t>
  </si>
  <si>
    <t xml:space="preserve">    人大事务</t>
  </si>
  <si>
    <t xml:space="preserve">    2010101</t>
  </si>
  <si>
    <t xml:space="preserve">        行政运行</t>
  </si>
  <si>
    <t xml:space="preserve">    2010104</t>
  </si>
  <si>
    <t xml:space="preserve">        人大会议</t>
  </si>
  <si>
    <t xml:space="preserve">    2010199</t>
  </si>
  <si>
    <t xml:space="preserve">        其他人大事务支出</t>
  </si>
  <si>
    <t xml:space="preserve">  20103</t>
  </si>
  <si>
    <t xml:space="preserve">    政府办公厅(室)及相关机构事务</t>
  </si>
  <si>
    <t xml:space="preserve">    2010301</t>
  </si>
  <si>
    <t xml:space="preserve">    2010308</t>
  </si>
  <si>
    <t xml:space="preserve">        信访事务</t>
  </si>
  <si>
    <t xml:space="preserve">    2010399</t>
  </si>
  <si>
    <t xml:space="preserve">        其他政府办公厅(室)及相关机构事务支出</t>
  </si>
  <si>
    <t xml:space="preserve">  20104</t>
  </si>
  <si>
    <t xml:space="preserve">    发展与改革事务</t>
  </si>
  <si>
    <t>2010499</t>
  </si>
  <si>
    <t xml:space="preserve">        其他发展与改革事务支出</t>
  </si>
  <si>
    <t xml:space="preserve">  20105</t>
  </si>
  <si>
    <t xml:space="preserve">    统计信息事务</t>
  </si>
  <si>
    <t xml:space="preserve">    2010505</t>
  </si>
  <si>
    <t xml:space="preserve">        专项统计业务</t>
  </si>
  <si>
    <t xml:space="preserve">    2010507</t>
  </si>
  <si>
    <t xml:space="preserve">        专项普查活动</t>
  </si>
  <si>
    <t xml:space="preserve">    2010508</t>
  </si>
  <si>
    <t xml:space="preserve">        统计抽样调查</t>
  </si>
  <si>
    <t xml:space="preserve">  20106</t>
  </si>
  <si>
    <t xml:space="preserve">    财政事务</t>
  </si>
  <si>
    <t xml:space="preserve">    2010601</t>
  </si>
  <si>
    <t xml:space="preserve">    2010605</t>
  </si>
  <si>
    <t xml:space="preserve">        财政国库业务</t>
  </si>
  <si>
    <t xml:space="preserve">    2010607</t>
  </si>
  <si>
    <t xml:space="preserve">        信息化建设</t>
  </si>
  <si>
    <t xml:space="preserve">    2010699</t>
  </si>
  <si>
    <t xml:space="preserve">        其他财政事务支出</t>
  </si>
  <si>
    <t xml:space="preserve">  20107</t>
  </si>
  <si>
    <t xml:space="preserve">    税收事务</t>
  </si>
  <si>
    <t xml:space="preserve">    2010799</t>
  </si>
  <si>
    <t xml:space="preserve">        其他税收事务支出</t>
  </si>
  <si>
    <t xml:space="preserve">  20108</t>
  </si>
  <si>
    <t xml:space="preserve">    审计事务</t>
  </si>
  <si>
    <t xml:space="preserve">    2010804</t>
  </si>
  <si>
    <t xml:space="preserve">        审计业务</t>
  </si>
  <si>
    <t xml:space="preserve">  20110</t>
  </si>
  <si>
    <t xml:space="preserve">    人力资源事务</t>
  </si>
  <si>
    <t xml:space="preserve">    2011008</t>
  </si>
  <si>
    <t xml:space="preserve">        引进人才费用</t>
  </si>
  <si>
    <t xml:space="preserve">  20111</t>
  </si>
  <si>
    <t xml:space="preserve">    纪检监察事务</t>
  </si>
  <si>
    <t xml:space="preserve">    2011101</t>
  </si>
  <si>
    <t xml:space="preserve">    2011199</t>
  </si>
  <si>
    <t xml:space="preserve">        其他纪检监察事务支出</t>
  </si>
  <si>
    <t xml:space="preserve">  20113</t>
  </si>
  <si>
    <t xml:space="preserve">    商贸事务</t>
  </si>
  <si>
    <t xml:space="preserve">    2011308</t>
  </si>
  <si>
    <t xml:space="preserve">        招商引资</t>
  </si>
  <si>
    <t xml:space="preserve">  20125</t>
  </si>
  <si>
    <t xml:space="preserve">    港澳台事务</t>
  </si>
  <si>
    <t xml:space="preserve">    2012504</t>
  </si>
  <si>
    <t xml:space="preserve">        港澳事务</t>
  </si>
  <si>
    <t xml:space="preserve">  20129</t>
  </si>
  <si>
    <t xml:space="preserve">    群众团体事务</t>
  </si>
  <si>
    <t xml:space="preserve">    2012901</t>
  </si>
  <si>
    <t xml:space="preserve">    2012906</t>
  </si>
  <si>
    <t xml:space="preserve">        工会事务</t>
  </si>
  <si>
    <t xml:space="preserve">    2012999</t>
  </si>
  <si>
    <t xml:space="preserve">        其他群众团体事务支出</t>
  </si>
  <si>
    <t xml:space="preserve">  20131</t>
  </si>
  <si>
    <t xml:space="preserve">    党委办公厅(室)及相关机构事务</t>
  </si>
  <si>
    <t xml:space="preserve">    2013101</t>
  </si>
  <si>
    <t xml:space="preserve">    2013199</t>
  </si>
  <si>
    <t xml:space="preserve">        其他党委办公厅(室)及相关机构事务支出</t>
  </si>
  <si>
    <t xml:space="preserve">  20132</t>
  </si>
  <si>
    <t xml:space="preserve">    组织事务</t>
  </si>
  <si>
    <t xml:space="preserve">    2013201</t>
  </si>
  <si>
    <t xml:space="preserve">    2013250</t>
  </si>
  <si>
    <t xml:space="preserve">        事业运行</t>
  </si>
  <si>
    <t xml:space="preserve">    2013299</t>
  </si>
  <si>
    <t xml:space="preserve">        其他组织事务支出</t>
  </si>
  <si>
    <t xml:space="preserve">    网信事务</t>
  </si>
  <si>
    <t>2013750</t>
  </si>
  <si>
    <t>2013799</t>
  </si>
  <si>
    <t xml:space="preserve">        其他网信事务支出</t>
  </si>
  <si>
    <t xml:space="preserve">  20138</t>
  </si>
  <si>
    <t xml:space="preserve">    市场监督管理事务</t>
  </si>
  <si>
    <t xml:space="preserve">    2013801</t>
  </si>
  <si>
    <t xml:space="preserve">    2013805</t>
  </si>
  <si>
    <t xml:space="preserve">        市场秩序执法</t>
  </si>
  <si>
    <t xml:space="preserve">    2013899</t>
  </si>
  <si>
    <t xml:space="preserve">        其他市场监督管理事务</t>
  </si>
  <si>
    <t>204</t>
  </si>
  <si>
    <t>公共安全支出</t>
  </si>
  <si>
    <t xml:space="preserve">  20401</t>
  </si>
  <si>
    <t xml:space="preserve">    武装警察部队</t>
  </si>
  <si>
    <t xml:space="preserve">    2040101</t>
  </si>
  <si>
    <t xml:space="preserve">        武装警察部队</t>
  </si>
  <si>
    <t xml:space="preserve">  20402</t>
  </si>
  <si>
    <t xml:space="preserve">    公安</t>
  </si>
  <si>
    <t xml:space="preserve">    2040201</t>
  </si>
  <si>
    <t xml:space="preserve">    2040219</t>
  </si>
  <si>
    <t xml:space="preserve">    2040220</t>
  </si>
  <si>
    <t xml:space="preserve">        执法办案</t>
  </si>
  <si>
    <t xml:space="preserve">    2040221</t>
  </si>
  <si>
    <t xml:space="preserve">        特别业务</t>
  </si>
  <si>
    <t xml:space="preserve">    2040299</t>
  </si>
  <si>
    <t xml:space="preserve">        其他公安支出</t>
  </si>
  <si>
    <t xml:space="preserve">  20403</t>
  </si>
  <si>
    <t xml:space="preserve">    国家安全</t>
  </si>
  <si>
    <t xml:space="preserve">    2040399</t>
  </si>
  <si>
    <t xml:space="preserve">        其他国家安全支出</t>
  </si>
  <si>
    <t xml:space="preserve">  20406</t>
  </si>
  <si>
    <t xml:space="preserve">    司法</t>
  </si>
  <si>
    <t xml:space="preserve">    2040601</t>
  </si>
  <si>
    <t xml:space="preserve">    2040604</t>
  </si>
  <si>
    <t xml:space="preserve">        基层司法业务</t>
  </si>
  <si>
    <t xml:space="preserve">    2040605</t>
  </si>
  <si>
    <t xml:space="preserve">        普法宣传</t>
  </si>
  <si>
    <t xml:space="preserve">    2040607</t>
  </si>
  <si>
    <t xml:space="preserve">        公共法律服务</t>
  </si>
  <si>
    <t>2040610</t>
  </si>
  <si>
    <t xml:space="preserve">        社区矫正</t>
  </si>
  <si>
    <t xml:space="preserve">    2040699</t>
  </si>
  <si>
    <t xml:space="preserve">        其他司法支出</t>
  </si>
  <si>
    <t xml:space="preserve">  20408</t>
  </si>
  <si>
    <t xml:space="preserve">    强制隔离戒毒</t>
  </si>
  <si>
    <t xml:space="preserve">    2040804</t>
  </si>
  <si>
    <t xml:space="preserve">        强制隔离戒毒人员生活</t>
  </si>
  <si>
    <t xml:space="preserve">    2040805</t>
  </si>
  <si>
    <t xml:space="preserve">        强制隔离戒毒人员教育</t>
  </si>
  <si>
    <t xml:space="preserve">  20499</t>
  </si>
  <si>
    <t xml:space="preserve">    其他公共安全支出</t>
  </si>
  <si>
    <t>2049999</t>
  </si>
  <si>
    <t xml:space="preserve">        其他公共安全支出</t>
  </si>
  <si>
    <t>205</t>
  </si>
  <si>
    <t>教育支出</t>
  </si>
  <si>
    <t xml:space="preserve">  20501</t>
  </si>
  <si>
    <t xml:space="preserve">    教育管理事务</t>
  </si>
  <si>
    <t xml:space="preserve">    2050101</t>
  </si>
  <si>
    <t xml:space="preserve">    2050199</t>
  </si>
  <si>
    <t xml:space="preserve">        其他教育管理事务支出</t>
  </si>
  <si>
    <t xml:space="preserve">  20502</t>
  </si>
  <si>
    <t xml:space="preserve">    普通教育</t>
  </si>
  <si>
    <t xml:space="preserve">    2050201</t>
  </si>
  <si>
    <t xml:space="preserve">        学前教育</t>
  </si>
  <si>
    <t xml:space="preserve">    2050202</t>
  </si>
  <si>
    <t xml:space="preserve">        小学教育</t>
  </si>
  <si>
    <t xml:space="preserve">    2050203</t>
  </si>
  <si>
    <t xml:space="preserve">        初中教育</t>
  </si>
  <si>
    <t xml:space="preserve">  20504</t>
  </si>
  <si>
    <t xml:space="preserve">    成人教育</t>
  </si>
  <si>
    <t xml:space="preserve">    2050499</t>
  </si>
  <si>
    <t xml:space="preserve">        其他成人教育支出</t>
  </si>
  <si>
    <t xml:space="preserve">  20509</t>
  </si>
  <si>
    <t xml:space="preserve">    教育费附加安排的支出</t>
  </si>
  <si>
    <t xml:space="preserve">    2050901</t>
  </si>
  <si>
    <t xml:space="preserve">        农村中小学校舍建设</t>
  </si>
  <si>
    <t>206</t>
  </si>
  <si>
    <t>科学技术支出</t>
  </si>
  <si>
    <t xml:space="preserve">  20601</t>
  </si>
  <si>
    <t xml:space="preserve">    科学技术管理事务</t>
  </si>
  <si>
    <t xml:space="preserve">    2060101</t>
  </si>
  <si>
    <t xml:space="preserve">    2060199</t>
  </si>
  <si>
    <t xml:space="preserve">        其他科学技术管理事务支出</t>
  </si>
  <si>
    <t>207</t>
  </si>
  <si>
    <t>文化旅游体育与传媒支出</t>
  </si>
  <si>
    <t xml:space="preserve">  20701</t>
  </si>
  <si>
    <t xml:space="preserve">    文化和旅游</t>
  </si>
  <si>
    <t xml:space="preserve">    2070101</t>
  </si>
  <si>
    <t xml:space="preserve">    2070104</t>
  </si>
  <si>
    <t xml:space="preserve">        图书馆</t>
  </si>
  <si>
    <t xml:space="preserve">    2070106</t>
  </si>
  <si>
    <t xml:space="preserve">        艺术表演场所</t>
  </si>
  <si>
    <t xml:space="preserve">    2070108</t>
  </si>
  <si>
    <t xml:space="preserve">        文化活动</t>
  </si>
  <si>
    <t xml:space="preserve">    2070109</t>
  </si>
  <si>
    <t xml:space="preserve">        群众文化</t>
  </si>
  <si>
    <t xml:space="preserve">    2070111</t>
  </si>
  <si>
    <t xml:space="preserve">        文化创作与保护</t>
  </si>
  <si>
    <t xml:space="preserve">    2070199</t>
  </si>
  <si>
    <t xml:space="preserve">        其他文化和旅游支出</t>
  </si>
  <si>
    <t xml:space="preserve">  20703</t>
  </si>
  <si>
    <t xml:space="preserve">    体育</t>
  </si>
  <si>
    <t xml:space="preserve">    2070301</t>
  </si>
  <si>
    <t xml:space="preserve">    2070399</t>
  </si>
  <si>
    <t xml:space="preserve">        其他体育支出</t>
  </si>
  <si>
    <t xml:space="preserve">  20799</t>
  </si>
  <si>
    <t xml:space="preserve">    其他文化体育与传媒支出</t>
  </si>
  <si>
    <t xml:space="preserve">    2079999</t>
  </si>
  <si>
    <t xml:space="preserve">        其他文化体育与传媒支出</t>
  </si>
  <si>
    <t>208</t>
  </si>
  <si>
    <t>社会保障和就业支出</t>
  </si>
  <si>
    <t xml:space="preserve">  20801</t>
  </si>
  <si>
    <t xml:space="preserve">    人力资源和社会保障管理事务</t>
  </si>
  <si>
    <t xml:space="preserve">    2080101</t>
  </si>
  <si>
    <t xml:space="preserve">    2080199</t>
  </si>
  <si>
    <t xml:space="preserve">        其他人力资源和社会保障管理事务支出</t>
  </si>
  <si>
    <t xml:space="preserve">  20802</t>
  </si>
  <si>
    <t xml:space="preserve">    民政管理事务</t>
  </si>
  <si>
    <t xml:space="preserve">    2080201</t>
  </si>
  <si>
    <t xml:space="preserve">    2080299</t>
  </si>
  <si>
    <t xml:space="preserve">        其他民政管理事务支出</t>
  </si>
  <si>
    <t xml:space="preserve">  20805</t>
  </si>
  <si>
    <t xml:space="preserve">    行政事业单位离退休</t>
  </si>
  <si>
    <t xml:space="preserve">    2080501</t>
  </si>
  <si>
    <t xml:space="preserve">        行政单位离退休</t>
  </si>
  <si>
    <t xml:space="preserve">    2080502</t>
  </si>
  <si>
    <t xml:space="preserve">        事业单位离退休</t>
  </si>
  <si>
    <t xml:space="preserve">  20808</t>
  </si>
  <si>
    <t xml:space="preserve">    抚恤</t>
  </si>
  <si>
    <t xml:space="preserve">    2080801</t>
  </si>
  <si>
    <t xml:space="preserve">        死亡抚恤</t>
  </si>
  <si>
    <t xml:space="preserve">    2080802</t>
  </si>
  <si>
    <t xml:space="preserve">        伤残抚恤</t>
  </si>
  <si>
    <t xml:space="preserve">    2080803</t>
  </si>
  <si>
    <t xml:space="preserve">        在乡复员、退伍军人生活补助</t>
  </si>
  <si>
    <t xml:space="preserve">    2080804</t>
  </si>
  <si>
    <t xml:space="preserve">        优抚事业单位支出</t>
  </si>
  <si>
    <t xml:space="preserve">    2080899</t>
  </si>
  <si>
    <t xml:space="preserve">        其他优抚支出</t>
  </si>
  <si>
    <t xml:space="preserve">  20809</t>
  </si>
  <si>
    <t xml:space="preserve">    退役安置</t>
  </si>
  <si>
    <t xml:space="preserve">    2080901</t>
  </si>
  <si>
    <t xml:space="preserve">        退役士兵安置</t>
  </si>
  <si>
    <t xml:space="preserve">  20810</t>
  </si>
  <si>
    <t xml:space="preserve">    社会福利</t>
  </si>
  <si>
    <t xml:space="preserve">    2081001</t>
  </si>
  <si>
    <t xml:space="preserve">        儿童福利</t>
  </si>
  <si>
    <t xml:space="preserve">    2081002</t>
  </si>
  <si>
    <t xml:space="preserve">        老年福利</t>
  </si>
  <si>
    <t xml:space="preserve">  20816</t>
  </si>
  <si>
    <t xml:space="preserve">    红十字事业</t>
  </si>
  <si>
    <t xml:space="preserve">    2081699</t>
  </si>
  <si>
    <t xml:space="preserve">        其他红十字事业支出</t>
  </si>
  <si>
    <t xml:space="preserve">  20819</t>
  </si>
  <si>
    <t xml:space="preserve">    最低生活保障</t>
  </si>
  <si>
    <t xml:space="preserve">    2081901</t>
  </si>
  <si>
    <t xml:space="preserve">        城市最低生活保障金支出</t>
  </si>
  <si>
    <t xml:space="preserve">    2081902</t>
  </si>
  <si>
    <t xml:space="preserve">        农村最低生活保障金支出</t>
  </si>
  <si>
    <t xml:space="preserve">  20820</t>
  </si>
  <si>
    <t xml:space="preserve">    临时救助</t>
  </si>
  <si>
    <t xml:space="preserve">    2082001</t>
  </si>
  <si>
    <t xml:space="preserve">        临时救助支出</t>
  </si>
  <si>
    <t xml:space="preserve">  20821</t>
  </si>
  <si>
    <t xml:space="preserve">    特困人员救助供养</t>
  </si>
  <si>
    <t xml:space="preserve">    2082102</t>
  </si>
  <si>
    <t xml:space="preserve">        农村特困人员救助供养支出</t>
  </si>
  <si>
    <t xml:space="preserve">  20825</t>
  </si>
  <si>
    <t xml:space="preserve">    其他生活救助</t>
  </si>
  <si>
    <t xml:space="preserve">    2082501</t>
  </si>
  <si>
    <t xml:space="preserve">        其他城市生活救助</t>
  </si>
  <si>
    <t xml:space="preserve">    2082502</t>
  </si>
  <si>
    <t xml:space="preserve">        其他农村生活救助</t>
  </si>
  <si>
    <t xml:space="preserve">  20827</t>
  </si>
  <si>
    <t xml:space="preserve">    财政对其他社会保险基金的补助</t>
  </si>
  <si>
    <t xml:space="preserve">    2082799</t>
  </si>
  <si>
    <t xml:space="preserve">        其他财政对社会保险基金的祖</t>
  </si>
  <si>
    <t xml:space="preserve">  20828</t>
  </si>
  <si>
    <t xml:space="preserve">    退役军人管理事务</t>
  </si>
  <si>
    <t xml:space="preserve">    2082801</t>
  </si>
  <si>
    <t xml:space="preserve">    2082804</t>
  </si>
  <si>
    <t xml:space="preserve">        拥军优属</t>
  </si>
  <si>
    <t>2082850</t>
  </si>
  <si>
    <t xml:space="preserve">    2082899</t>
  </si>
  <si>
    <t xml:space="preserve">        其他退役军人事务管理支出</t>
  </si>
  <si>
    <t xml:space="preserve">  20899</t>
  </si>
  <si>
    <t xml:space="preserve">    其他社会保障和就业支出</t>
  </si>
  <si>
    <t xml:space="preserve">    2089901</t>
  </si>
  <si>
    <t xml:space="preserve">        其他社会保障和就业支出</t>
  </si>
  <si>
    <t>210</t>
  </si>
  <si>
    <t>卫生健康支出</t>
  </si>
  <si>
    <t xml:space="preserve">  21001</t>
  </si>
  <si>
    <t xml:space="preserve">    卫生健康管理事务</t>
  </si>
  <si>
    <t xml:space="preserve">    2100101</t>
  </si>
  <si>
    <t xml:space="preserve">    2100199</t>
  </si>
  <si>
    <t xml:space="preserve">        其他卫生健康管理事务支出</t>
  </si>
  <si>
    <t xml:space="preserve">  21002</t>
  </si>
  <si>
    <t xml:space="preserve">    公立医院</t>
  </si>
  <si>
    <t xml:space="preserve">    2100201</t>
  </si>
  <si>
    <t xml:space="preserve">        综合医院</t>
  </si>
  <si>
    <t xml:space="preserve">  21003</t>
  </si>
  <si>
    <t xml:space="preserve">    基层医疗卫生机构</t>
  </si>
  <si>
    <t xml:space="preserve">    2100399</t>
  </si>
  <si>
    <t xml:space="preserve">        其他基层医疗卫生机构支出</t>
  </si>
  <si>
    <t xml:space="preserve">  21004</t>
  </si>
  <si>
    <t xml:space="preserve">    公共卫生</t>
  </si>
  <si>
    <t xml:space="preserve">    2100408</t>
  </si>
  <si>
    <t xml:space="preserve">        基本公共卫生服务</t>
  </si>
  <si>
    <t xml:space="preserve">  21007</t>
  </si>
  <si>
    <t xml:space="preserve">    计划生育事务</t>
  </si>
  <si>
    <t xml:space="preserve">    2100717</t>
  </si>
  <si>
    <t xml:space="preserve">        计划生育服务</t>
  </si>
  <si>
    <t xml:space="preserve">  21012</t>
  </si>
  <si>
    <t xml:space="preserve">    财政对基本医疗保险基金的补助</t>
  </si>
  <si>
    <t xml:space="preserve">    2101202</t>
  </si>
  <si>
    <t xml:space="preserve">        财政对城乡居民基本医疗保险基金的补助</t>
  </si>
  <si>
    <t>211</t>
  </si>
  <si>
    <t>节能环保支出</t>
  </si>
  <si>
    <t xml:space="preserve">  21101</t>
  </si>
  <si>
    <t xml:space="preserve">    环境保护管理事务</t>
  </si>
  <si>
    <t>2110101</t>
  </si>
  <si>
    <t xml:space="preserve">    2110199</t>
  </si>
  <si>
    <t xml:space="preserve">        其他环境保护管理事务支出</t>
  </si>
  <si>
    <t xml:space="preserve">  21102</t>
  </si>
  <si>
    <t xml:space="preserve">    环境监测与监察</t>
  </si>
  <si>
    <t xml:space="preserve">    2110299</t>
  </si>
  <si>
    <t xml:space="preserve">        其他环境监测与监察支出</t>
  </si>
  <si>
    <t xml:space="preserve">  21104</t>
  </si>
  <si>
    <t xml:space="preserve">    自然生态保护</t>
  </si>
  <si>
    <t xml:space="preserve">    2110499</t>
  </si>
  <si>
    <t xml:space="preserve">        其他自然生态保护支出</t>
  </si>
  <si>
    <t>212</t>
  </si>
  <si>
    <t>城乡社区支出</t>
  </si>
  <si>
    <t xml:space="preserve">  21201</t>
  </si>
  <si>
    <t xml:space="preserve">    城乡社区管理事务</t>
  </si>
  <si>
    <t xml:space="preserve">    2120101</t>
  </si>
  <si>
    <t xml:space="preserve">    2120104</t>
  </si>
  <si>
    <t xml:space="preserve">        城管执法</t>
  </si>
  <si>
    <t xml:space="preserve">  21202</t>
  </si>
  <si>
    <t xml:space="preserve">    城乡社区规划与管理</t>
  </si>
  <si>
    <t xml:space="preserve">    2120201</t>
  </si>
  <si>
    <t xml:space="preserve">        城乡社区规划与管理</t>
  </si>
  <si>
    <t xml:space="preserve">  21203</t>
  </si>
  <si>
    <t xml:space="preserve">    城乡社区公共设施</t>
  </si>
  <si>
    <t xml:space="preserve">    2120399</t>
  </si>
  <si>
    <t xml:space="preserve">        其他城乡社区公共设施支出</t>
  </si>
  <si>
    <t xml:space="preserve">  21205</t>
  </si>
  <si>
    <t xml:space="preserve">    城乡社区环境卫生</t>
  </si>
  <si>
    <t xml:space="preserve">    2120501</t>
  </si>
  <si>
    <t xml:space="preserve">        城乡社区环境卫生</t>
  </si>
  <si>
    <t xml:space="preserve">  21206</t>
  </si>
  <si>
    <t xml:space="preserve">    建设市场管理与监督</t>
  </si>
  <si>
    <t xml:space="preserve">    2120601</t>
  </si>
  <si>
    <t xml:space="preserve">        建设市场管理与监督</t>
  </si>
  <si>
    <t xml:space="preserve">  21299</t>
  </si>
  <si>
    <t xml:space="preserve">    其他城乡社区支出</t>
  </si>
  <si>
    <t xml:space="preserve">    2129999</t>
  </si>
  <si>
    <t xml:space="preserve">        其他城乡社区支出</t>
  </si>
  <si>
    <t>213</t>
  </si>
  <si>
    <t>农林水支出</t>
  </si>
  <si>
    <t xml:space="preserve">  21301</t>
  </si>
  <si>
    <t xml:space="preserve">    农业</t>
  </si>
  <si>
    <t xml:space="preserve">    2130101</t>
  </si>
  <si>
    <t xml:space="preserve">    2130104</t>
  </si>
  <si>
    <t xml:space="preserve">    2130109</t>
  </si>
  <si>
    <t xml:space="preserve">        农产品质量安全</t>
  </si>
  <si>
    <t xml:space="preserve">    2130110</t>
  </si>
  <si>
    <t xml:space="preserve">        执法监管</t>
  </si>
  <si>
    <t xml:space="preserve">    2130126</t>
  </si>
  <si>
    <t xml:space="preserve">        农村社会事业</t>
  </si>
  <si>
    <t xml:space="preserve">    2130199</t>
  </si>
  <si>
    <t xml:space="preserve">        其他农业农村支出</t>
  </si>
  <si>
    <t xml:space="preserve">  21302</t>
  </si>
  <si>
    <t xml:space="preserve">    林业和草原</t>
  </si>
  <si>
    <t xml:space="preserve">    2130299</t>
  </si>
  <si>
    <t xml:space="preserve">        其他林业和草原支出</t>
  </si>
  <si>
    <t xml:space="preserve">  21303</t>
  </si>
  <si>
    <t xml:space="preserve">    水利</t>
  </si>
  <si>
    <t xml:space="preserve">    2130301</t>
  </si>
  <si>
    <t xml:space="preserve">    2130306</t>
  </si>
  <si>
    <t xml:space="preserve">        水利工程运行与维护</t>
  </si>
  <si>
    <t xml:space="preserve">    2130314</t>
  </si>
  <si>
    <t xml:space="preserve">        防汛</t>
  </si>
  <si>
    <t xml:space="preserve">    2130399</t>
  </si>
  <si>
    <t xml:space="preserve">        其他水利支出</t>
  </si>
  <si>
    <t xml:space="preserve">  21305</t>
  </si>
  <si>
    <t xml:space="preserve">    扶贫</t>
  </si>
  <si>
    <t xml:space="preserve">    2130504</t>
  </si>
  <si>
    <t xml:space="preserve">        农村基础设施建设</t>
  </si>
  <si>
    <t xml:space="preserve">    2130599</t>
  </si>
  <si>
    <t xml:space="preserve">        其他扶贫支出</t>
  </si>
  <si>
    <t>214</t>
  </si>
  <si>
    <t>交通运输支出</t>
  </si>
  <si>
    <t xml:space="preserve">  21401</t>
  </si>
  <si>
    <t xml:space="preserve">    公路水路运输</t>
  </si>
  <si>
    <t xml:space="preserve">    2140104</t>
  </si>
  <si>
    <t xml:space="preserve">        公路建设</t>
  </si>
  <si>
    <t xml:space="preserve">    2140199</t>
  </si>
  <si>
    <t xml:space="preserve">        其他公路水路运输支出</t>
  </si>
  <si>
    <t xml:space="preserve">  21499</t>
  </si>
  <si>
    <t xml:space="preserve">    其他交通运输支出</t>
  </si>
  <si>
    <t xml:space="preserve">    2149901</t>
  </si>
  <si>
    <t xml:space="preserve">        公共交通运营补助</t>
  </si>
  <si>
    <t>220</t>
  </si>
  <si>
    <t>自然资源海洋气象等支出</t>
  </si>
  <si>
    <t xml:space="preserve">  22001</t>
  </si>
  <si>
    <t xml:space="preserve">    自然资源事务</t>
  </si>
  <si>
    <t xml:space="preserve">    2200106</t>
  </si>
  <si>
    <t xml:space="preserve">        自然资源利用与保护</t>
  </si>
  <si>
    <t>221</t>
  </si>
  <si>
    <t>住房保障支出</t>
  </si>
  <si>
    <t xml:space="preserve">  22101</t>
  </si>
  <si>
    <t xml:space="preserve">    保障性住房支出</t>
  </si>
  <si>
    <t xml:space="preserve">    2210105</t>
  </si>
  <si>
    <t xml:space="preserve">        农村危房改造</t>
  </si>
  <si>
    <t xml:space="preserve">    2210106</t>
  </si>
  <si>
    <t xml:space="preserve">        公共租赁住房</t>
  </si>
  <si>
    <t xml:space="preserve">    2210107</t>
  </si>
  <si>
    <t xml:space="preserve">        保障性住房租金补贴</t>
  </si>
  <si>
    <t>222</t>
  </si>
  <si>
    <t>粮油物资储备支出</t>
  </si>
  <si>
    <t xml:space="preserve">  22201</t>
  </si>
  <si>
    <t xml:space="preserve">    粮油事务</t>
  </si>
  <si>
    <t xml:space="preserve">    2220199</t>
  </si>
  <si>
    <t xml:space="preserve">        其他粮油事务支出</t>
  </si>
  <si>
    <t>224</t>
  </si>
  <si>
    <t>灾害防治及应急管理支出</t>
  </si>
  <si>
    <t xml:space="preserve">  22401</t>
  </si>
  <si>
    <t xml:space="preserve">    应急管理事务</t>
  </si>
  <si>
    <t xml:space="preserve">    2240101</t>
  </si>
  <si>
    <t xml:space="preserve">    2240106</t>
  </si>
  <si>
    <t xml:space="preserve">        安全监管</t>
  </si>
  <si>
    <t xml:space="preserve">    2240108</t>
  </si>
  <si>
    <t xml:space="preserve">        应急救援</t>
  </si>
  <si>
    <t xml:space="preserve">  22402</t>
  </si>
  <si>
    <t xml:space="preserve">    消防事务</t>
  </si>
  <si>
    <t xml:space="preserve">    2240201</t>
  </si>
  <si>
    <t xml:space="preserve">    2240299</t>
  </si>
  <si>
    <t xml:space="preserve">        其他消防事务支出</t>
  </si>
  <si>
    <t>227</t>
  </si>
  <si>
    <t>预备费</t>
  </si>
  <si>
    <t>229</t>
  </si>
  <si>
    <t>其他支出</t>
  </si>
  <si>
    <t xml:space="preserve">  22902</t>
  </si>
  <si>
    <t xml:space="preserve">    年初预留</t>
  </si>
  <si>
    <t xml:space="preserve">  22999</t>
  </si>
  <si>
    <t xml:space="preserve">    其他支出</t>
  </si>
  <si>
    <t>2299999</t>
  </si>
  <si>
    <t xml:space="preserve">        其他支出</t>
  </si>
  <si>
    <t>表4</t>
  </si>
  <si>
    <r>
      <t>2021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东凤镇一般公共预算基本支出表
（按政府预算经济分类款级科目）</t>
    </r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</si>
  <si>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</si>
  <si>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科目编码</t>
  </si>
  <si>
    <t>一般公共预算支出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</si>
  <si>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</si>
  <si>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</si>
  <si>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</si>
  <si>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</si>
  <si>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</si>
  <si>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</si>
  <si>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</si>
  <si>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</si>
  <si>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</si>
  <si>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</si>
  <si>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</si>
  <si>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</si>
  <si>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</si>
  <si>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</si>
  <si>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</si>
  <si>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</si>
  <si>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</si>
  <si>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</si>
  <si>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</si>
  <si>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</si>
  <si>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</si>
  <si>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</si>
  <si>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</si>
  <si>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</si>
  <si>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50207</t>
  </si>
  <si>
    <t xml:space="preserve"> 因公出国（境）费用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</si>
  <si>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</si>
  <si>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</si>
  <si>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</si>
  <si>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</si>
  <si>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</si>
  <si>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</si>
  <si>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503</t>
  </si>
  <si>
    <t>机关资本性支出（一）</t>
  </si>
  <si>
    <t>50301</t>
  </si>
  <si>
    <t xml:space="preserve"> 房屋建筑物购建</t>
  </si>
  <si>
    <t>50302</t>
  </si>
  <si>
    <t xml:space="preserve"> 基础设施建设</t>
  </si>
  <si>
    <t>50303</t>
  </si>
  <si>
    <t xml:space="preserve"> 公务用车购置</t>
  </si>
  <si>
    <t>50305</t>
  </si>
  <si>
    <t xml:space="preserve"> 土地征迁补偿和安置支出</t>
  </si>
  <si>
    <t>50306</t>
  </si>
  <si>
    <t xml:space="preserve"> 设备购置</t>
  </si>
  <si>
    <t>50307</t>
  </si>
  <si>
    <t xml:space="preserve"> 大型修缮</t>
  </si>
  <si>
    <t>50399</t>
  </si>
  <si>
    <t xml:space="preserve"> 其他资本性支出</t>
  </si>
  <si>
    <t>504</t>
  </si>
  <si>
    <t>机关资本性支出（二）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</si>
  <si>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</si>
  <si>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</si>
  <si>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</si>
  <si>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</si>
  <si>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</si>
  <si>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</si>
  <si>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</si>
  <si>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</si>
  <si>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</si>
  <si>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 xml:space="preserve"> 工资福利支出</t>
  </si>
  <si>
    <t>50502</t>
  </si>
  <si>
    <t xml:space="preserve"> 商品和服务支出</t>
  </si>
  <si>
    <t>50599</t>
  </si>
  <si>
    <t xml:space="preserve"> 其他对事业单位补助</t>
  </si>
  <si>
    <t>506</t>
  </si>
  <si>
    <t>对事业单位资本性补助</t>
  </si>
  <si>
    <t>50601</t>
  </si>
  <si>
    <t xml:space="preserve"> 资本性支出（一）</t>
  </si>
  <si>
    <t>50602</t>
  </si>
  <si>
    <t xml:space="preserve"> 资本性支出（二）</t>
  </si>
  <si>
    <t>507</t>
  </si>
  <si>
    <t>对企业补助</t>
  </si>
  <si>
    <t>50701</t>
  </si>
  <si>
    <t xml:space="preserve"> 费用补贴</t>
  </si>
  <si>
    <t>50702</t>
  </si>
  <si>
    <t xml:space="preserve"> 利息补贴</t>
  </si>
  <si>
    <t>50799</t>
  </si>
  <si>
    <t xml:space="preserve"> 其他对企业补助</t>
  </si>
  <si>
    <t>508</t>
  </si>
  <si>
    <t>对企业资本性支出</t>
  </si>
  <si>
    <t>50801</t>
  </si>
  <si>
    <t>对企业资本性支出（一）</t>
  </si>
  <si>
    <t>50802</t>
  </si>
  <si>
    <t>对企业资本性支出（二）</t>
  </si>
  <si>
    <t>509</t>
  </si>
  <si>
    <t>对个人和家庭的补助</t>
  </si>
  <si>
    <t>50901</t>
  </si>
  <si>
    <t xml:space="preserve"> 社会福利和救助</t>
  </si>
  <si>
    <t>50902</t>
  </si>
  <si>
    <t xml:space="preserve"> 助学金
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</si>
  <si>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</si>
  <si>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</si>
  <si>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</si>
  <si>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</si>
  <si>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</si>
  <si>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</si>
  <si>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510</t>
  </si>
  <si>
    <t>对社会保障基金补助</t>
  </si>
  <si>
    <t>51002</t>
  </si>
  <si>
    <t xml:space="preserve"> 对社会保险基金补助</t>
  </si>
  <si>
    <t>51003</t>
  </si>
  <si>
    <t xml:space="preserve"> 补充全国社会保障基金</t>
  </si>
  <si>
    <t>511</t>
  </si>
  <si>
    <t>债务利息及费用支出</t>
  </si>
  <si>
    <t>51101</t>
  </si>
  <si>
    <t xml:space="preserve"> 国内债务付息</t>
  </si>
  <si>
    <t>51102</t>
  </si>
  <si>
    <t xml:space="preserve"> 国外债务付息</t>
  </si>
  <si>
    <t>51103</t>
  </si>
  <si>
    <t xml:space="preserve"> 国内债务发行费用</t>
  </si>
  <si>
    <t>51104</t>
  </si>
  <si>
    <t xml:space="preserve"> 国外债务发行费用</t>
  </si>
  <si>
    <t>512</t>
  </si>
  <si>
    <t>债务还本支出</t>
  </si>
  <si>
    <t>51201</t>
  </si>
  <si>
    <t xml:space="preserve"> 国内债务还本</t>
  </si>
  <si>
    <t>51202</t>
  </si>
  <si>
    <t xml:space="preserve"> 国外债务还本</t>
  </si>
  <si>
    <t>513</t>
  </si>
  <si>
    <t>转移性支出</t>
  </si>
  <si>
    <t>51301</t>
  </si>
  <si>
    <t xml:space="preserve"> 上下级政府间转移性支出</t>
  </si>
  <si>
    <t>51302</t>
  </si>
  <si>
    <t xml:space="preserve"> 援助其他地区支出</t>
  </si>
  <si>
    <t>51303</t>
  </si>
  <si>
    <t xml:space="preserve"> 债务转贷</t>
  </si>
  <si>
    <t>51304</t>
  </si>
  <si>
    <t xml:space="preserve"> 调出资金</t>
  </si>
  <si>
    <t>51305</t>
  </si>
  <si>
    <t>安排预算稳定调节基金</t>
  </si>
  <si>
    <t>51306</t>
  </si>
  <si>
    <t>补充预算周转金</t>
  </si>
  <si>
    <t>514</t>
  </si>
  <si>
    <t>预备费及预留</t>
  </si>
  <si>
    <t>51401</t>
  </si>
  <si>
    <t xml:space="preserve"> 预备费</t>
  </si>
  <si>
    <t>51402</t>
  </si>
  <si>
    <t xml:space="preserve"> 预留</t>
  </si>
  <si>
    <t>599</t>
  </si>
  <si>
    <t>59906</t>
  </si>
  <si>
    <t xml:space="preserve"> 赠与</t>
  </si>
  <si>
    <t>59907</t>
  </si>
  <si>
    <t xml:space="preserve"> 国家赔偿费用支出</t>
  </si>
  <si>
    <t>59908</t>
  </si>
  <si>
    <t xml:space="preserve"> 对民间非营利组织和群众性自治组织补贴</t>
  </si>
  <si>
    <t>59999</t>
  </si>
  <si>
    <t xml:space="preserve"> 其他支出</t>
  </si>
  <si>
    <t>备注：支出科目根据每年政府收支分类科目书更新。</t>
  </si>
  <si>
    <t>表5</t>
  </si>
  <si>
    <r>
      <t>2021</t>
    </r>
    <r>
      <rPr>
        <b/>
        <sz val="16"/>
        <rFont val="宋体"/>
        <family val="0"/>
      </rPr>
      <t>年东凤镇一般公共预算</t>
    </r>
    <r>
      <rPr>
        <b/>
        <sz val="16"/>
        <rFont val="Times New Roman"/>
        <family val="1"/>
      </rPr>
      <t>“</t>
    </r>
    <r>
      <rPr>
        <b/>
        <sz val="16"/>
        <rFont val="宋体"/>
        <family val="0"/>
      </rPr>
      <t>三公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0"/>
      </rPr>
      <t>经费表</t>
    </r>
  </si>
  <si>
    <t xml:space="preserve">    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</si>
  <si>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</si>
  <si>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</si>
  <si>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</si>
  <si>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</si>
  <si>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  （三）公务接待费支出</t>
  </si>
  <si>
    <t>表6</t>
  </si>
  <si>
    <r>
      <t>2021</t>
    </r>
    <r>
      <rPr>
        <b/>
        <sz val="16"/>
        <color indexed="8"/>
        <rFont val="宋体"/>
        <family val="0"/>
      </rPr>
      <t>年东凤镇政府性基金预算收入表</t>
    </r>
  </si>
  <si>
    <t>收入项目</t>
  </si>
  <si>
    <t>一、政府性基金预算收入</t>
  </si>
  <si>
    <t>1、国有土地使用权出让收入</t>
  </si>
  <si>
    <t>2、污水处理费收入</t>
  </si>
  <si>
    <t>3、城市基础设施配套费收入</t>
  </si>
  <si>
    <t>4、其他收入</t>
  </si>
  <si>
    <t>二、上级补助收入(政府性基金）</t>
  </si>
  <si>
    <t>1、农业土地开发资金收入</t>
  </si>
  <si>
    <t>2、大中型水库移民后期扶持基金收入</t>
  </si>
  <si>
    <t>3、彩票公益金收入</t>
  </si>
  <si>
    <t xml:space="preserve">   其中：福利彩票公益金收入</t>
  </si>
  <si>
    <t xml:space="preserve">         体育彩票公益金收入</t>
  </si>
  <si>
    <t>一至二项小计</t>
  </si>
  <si>
    <t>其中：定向财力转移支付收入小计</t>
  </si>
  <si>
    <t>三、债务转贷收入</t>
  </si>
  <si>
    <t>四、上年结转</t>
  </si>
  <si>
    <t>表7</t>
  </si>
  <si>
    <r>
      <t>2021</t>
    </r>
    <r>
      <rPr>
        <b/>
        <sz val="16"/>
        <color indexed="8"/>
        <rFont val="方正小标宋简体"/>
        <family val="0"/>
      </rPr>
      <t>年东凤镇政府性基金预算支出表（按功能分类项级科目）</t>
    </r>
  </si>
  <si>
    <t/>
  </si>
  <si>
    <t xml:space="preserve">  21208</t>
  </si>
  <si>
    <t xml:space="preserve">    国有土地使用权出让收入及对应专项债务收入安排的支出</t>
  </si>
  <si>
    <t xml:space="preserve">    2120803</t>
  </si>
  <si>
    <t xml:space="preserve">        城市建设支出</t>
  </si>
  <si>
    <t xml:space="preserve">  21210</t>
  </si>
  <si>
    <t xml:space="preserve">    国有土地收益基金及对应专项债务收入安排的支出</t>
  </si>
  <si>
    <t xml:space="preserve">    2121001</t>
  </si>
  <si>
    <t xml:space="preserve">        征地和拆迁补偿支出</t>
  </si>
  <si>
    <t xml:space="preserve">  21214</t>
  </si>
  <si>
    <t xml:space="preserve">    污水处理费安排的支出</t>
  </si>
  <si>
    <t xml:space="preserve">    2121401</t>
  </si>
  <si>
    <t xml:space="preserve">        污水处理设施建设和运营</t>
  </si>
  <si>
    <t xml:space="preserve">  22908</t>
  </si>
  <si>
    <t xml:space="preserve">    彩票发行销售机构业务费安排的支出</t>
  </si>
  <si>
    <t xml:space="preserve">    2296002</t>
  </si>
  <si>
    <t xml:space="preserve">        用于社会福利的彩票公益金支出</t>
  </si>
  <si>
    <t>230</t>
  </si>
  <si>
    <t xml:space="preserve">  23008</t>
  </si>
  <si>
    <t xml:space="preserve">    调出资金</t>
  </si>
  <si>
    <t xml:space="preserve">    2300802</t>
  </si>
  <si>
    <t xml:space="preserve">        政府性基金预算调出资金</t>
  </si>
  <si>
    <t xml:space="preserve">  23009</t>
  </si>
  <si>
    <t xml:space="preserve">    年终结余</t>
  </si>
  <si>
    <t xml:space="preserve">    2300902</t>
  </si>
  <si>
    <t xml:space="preserve">        政府性基金年终结余</t>
  </si>
  <si>
    <t>231</t>
  </si>
  <si>
    <t xml:space="preserve">  23104</t>
  </si>
  <si>
    <t xml:space="preserve">    地方政府专项债务还本支出</t>
  </si>
  <si>
    <t xml:space="preserve">    2310420</t>
  </si>
  <si>
    <t xml:space="preserve">        污水处理费债务还本支出</t>
  </si>
  <si>
    <t>232</t>
  </si>
  <si>
    <t>债务付息支出</t>
  </si>
  <si>
    <t xml:space="preserve">  23204</t>
  </si>
  <si>
    <t xml:space="preserve">    地方政府专项债务付息支出</t>
  </si>
  <si>
    <t xml:space="preserve">    2320420</t>
  </si>
  <si>
    <t xml:space="preserve">        污水处理费债务付息支出</t>
  </si>
  <si>
    <t>表8</t>
  </si>
  <si>
    <r>
      <t>2021</t>
    </r>
    <r>
      <rPr>
        <b/>
        <sz val="14"/>
        <color indexed="8"/>
        <rFont val="宋体"/>
        <family val="0"/>
      </rPr>
      <t>年东凤镇政府债券转贷及还本情况表</t>
    </r>
  </si>
  <si>
    <t>金额</t>
  </si>
  <si>
    <t>一、 2020年转贷数</t>
  </si>
  <si>
    <t>1.一般债券</t>
  </si>
  <si>
    <t>其中：新增债券</t>
  </si>
  <si>
    <t xml:space="preserve">     置换债券</t>
  </si>
  <si>
    <t xml:space="preserve">     再融资债券</t>
  </si>
  <si>
    <t>2.专项债券</t>
  </si>
  <si>
    <t>二、2020年还本执行数</t>
  </si>
  <si>
    <t>三、2020年付息执行数</t>
  </si>
  <si>
    <t>四、2021年还本预算数</t>
  </si>
  <si>
    <t>五、2021年付息预算数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</si>
</sst>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;[Red]\-0.00\ "/>
    <numFmt numFmtId="178" formatCode="0_ ;[Red]\-0\ "/>
    <numFmt numFmtId="179" formatCode="#,##0_);[Red]\(#,##0\)"/>
    <numFmt numFmtId="180" formatCode="#,##0.00_);[Red]\(#,##0.00\)"/>
    <numFmt numFmtId="181" formatCode="0_ "/>
    <numFmt numFmtId="182" formatCode="0.0%"/>
  </numFmts>
  <fonts count="6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Times New Roman"/>
      <family val="1"/>
    </font>
    <font>
      <b/>
      <sz val="16"/>
      <name val="方正大标宋简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方正小标宋简体"/>
      <family val="0"/>
    </font>
    <font>
      <sz val="14"/>
      <color indexed="8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b/>
      <sz val="9"/>
      <color indexed="63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黑体"/>
      <family val="3"/>
    </font>
    <font>
      <b/>
      <sz val="9"/>
      <color indexed="8"/>
      <name val="Times New Roman"/>
      <family val="1"/>
    </font>
    <font>
      <sz val="14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方正小标宋简体"/>
      <family val="0"/>
    </font>
    <font>
      <sz val="24"/>
      <color indexed="8"/>
      <name val="方正小标宋简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方正大标宋简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color indexed="8"/>
      <name val="宋体"/>
      <family val="0"/>
    </font>
    <font>
      <sz val="12"/>
      <name val="Times New Roman"/>
      <family val="1"/>
    </font>
    <font>
      <sz val="8"/>
      <color indexed="8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24"/>
      <color indexed="8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37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Tahoma"/>
      <family val="2"/>
    </font>
    <font>
      <sz val="12"/>
      <color indexed="20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44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50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39" fillId="3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>
      <alignment vertical="center"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>
      <alignment/>
      <protection/>
    </xf>
    <xf numFmtId="0" fontId="0" fillId="5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1" fillId="0" borderId="3" applyNumberFormat="0" applyFill="0" applyAlignment="0" applyProtection="0"/>
    <xf numFmtId="0" fontId="39" fillId="10" borderId="0" applyNumberFormat="0" applyBorder="0" applyAlignment="0" applyProtection="0"/>
    <xf numFmtId="0" fontId="42" fillId="0" borderId="4" applyNumberFormat="0" applyFill="0" applyAlignment="0" applyProtection="0"/>
    <xf numFmtId="0" fontId="39" fillId="11" borderId="0" applyNumberFormat="0" applyBorder="0" applyAlignment="0" applyProtection="0"/>
    <xf numFmtId="0" fontId="54" fillId="5" borderId="5" applyNumberFormat="0" applyAlignment="0" applyProtection="0"/>
    <xf numFmtId="0" fontId="2" fillId="0" borderId="0">
      <alignment vertical="center"/>
      <protection/>
    </xf>
    <xf numFmtId="0" fontId="57" fillId="5" borderId="1" applyNumberFormat="0" applyAlignment="0" applyProtection="0"/>
    <xf numFmtId="0" fontId="2" fillId="0" borderId="0">
      <alignment/>
      <protection/>
    </xf>
    <xf numFmtId="0" fontId="0" fillId="11" borderId="0" applyNumberFormat="0" applyBorder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39" fillId="14" borderId="0" applyNumberFormat="0" applyBorder="0" applyAlignment="0" applyProtection="0"/>
    <xf numFmtId="0" fontId="44" fillId="0" borderId="7" applyNumberFormat="0" applyFill="0" applyAlignment="0" applyProtection="0"/>
    <xf numFmtId="0" fontId="48" fillId="2" borderId="0" applyNumberFormat="0" applyBorder="0" applyAlignment="0" applyProtection="0"/>
    <xf numFmtId="0" fontId="26" fillId="0" borderId="8" applyNumberFormat="0" applyFill="0" applyAlignment="0" applyProtection="0"/>
    <xf numFmtId="0" fontId="50" fillId="6" borderId="0" applyNumberFormat="0" applyBorder="0" applyAlignment="0" applyProtection="0"/>
    <xf numFmtId="0" fontId="59" fillId="2" borderId="0" applyNumberFormat="0" applyBorder="0" applyAlignment="0" applyProtection="0"/>
    <xf numFmtId="0" fontId="39" fillId="15" borderId="0" applyNumberFormat="0" applyBorder="0" applyAlignment="0" applyProtection="0"/>
    <xf numFmtId="0" fontId="41" fillId="11" borderId="0" applyNumberFormat="0" applyBorder="0" applyAlignment="0" applyProtection="0"/>
    <xf numFmtId="0" fontId="2" fillId="0" borderId="0">
      <alignment vertical="center"/>
      <protection/>
    </xf>
    <xf numFmtId="0" fontId="0" fillId="9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9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50" fillId="6" borderId="0" applyNumberFormat="0" applyBorder="0" applyAlignment="0" applyProtection="0"/>
    <xf numFmtId="0" fontId="39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9" fillId="17" borderId="0" applyNumberFormat="0" applyBorder="0" applyAlignment="0" applyProtection="0"/>
    <xf numFmtId="0" fontId="0" fillId="10" borderId="0" applyNumberFormat="0" applyBorder="0" applyAlignment="0" applyProtection="0"/>
    <xf numFmtId="0" fontId="60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39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9" fillId="2" borderId="0" applyNumberFormat="0" applyBorder="0" applyAlignment="0" applyProtection="0"/>
    <xf numFmtId="0" fontId="0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1" fillId="7" borderId="0" applyNumberFormat="0" applyBorder="0" applyAlignment="0" applyProtection="0"/>
    <xf numFmtId="0" fontId="2" fillId="0" borderId="0">
      <alignment vertical="center"/>
      <protection/>
    </xf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0" fillId="0" borderId="0">
      <alignment/>
      <protection hidden="1"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2" fillId="0" borderId="0">
      <alignment vertical="center"/>
      <protection/>
    </xf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0" fillId="6" borderId="0" applyNumberFormat="0" applyBorder="0" applyAlignment="0" applyProtection="0"/>
    <xf numFmtId="0" fontId="0" fillId="0" borderId="0">
      <alignment vertical="center"/>
      <protection/>
    </xf>
    <xf numFmtId="0" fontId="60" fillId="0" borderId="0">
      <alignment/>
      <protection hidden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>
      <alignment/>
      <protection/>
    </xf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176" fontId="2" fillId="0" borderId="0" xfId="197" applyNumberFormat="1" applyFont="1" applyAlignment="1">
      <alignment vertical="center" wrapText="1"/>
      <protection/>
    </xf>
    <xf numFmtId="177" fontId="3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5" fillId="0" borderId="0" xfId="198" applyNumberFormat="1" applyFont="1" applyFill="1" applyAlignment="1">
      <alignment horizontal="right" vertical="center"/>
      <protection/>
    </xf>
    <xf numFmtId="176" fontId="6" fillId="0" borderId="9" xfId="197" applyNumberFormat="1" applyFont="1" applyBorder="1" applyAlignment="1" applyProtection="1">
      <alignment horizontal="center" vertical="center" wrapText="1"/>
      <protection locked="0"/>
    </xf>
    <xf numFmtId="49" fontId="6" fillId="4" borderId="9" xfId="198" applyNumberFormat="1" applyFont="1" applyFill="1" applyBorder="1" applyAlignment="1">
      <alignment horizontal="center" vertical="center"/>
      <protection/>
    </xf>
    <xf numFmtId="176" fontId="6" fillId="0" borderId="9" xfId="197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vertical="center"/>
    </xf>
    <xf numFmtId="176" fontId="7" fillId="0" borderId="9" xfId="197" applyNumberFormat="1" applyFont="1" applyFill="1" applyBorder="1" applyAlignment="1" applyProtection="1">
      <alignment horizontal="left" vertical="center" wrapText="1"/>
      <protection locked="0"/>
    </xf>
    <xf numFmtId="176" fontId="7" fillId="0" borderId="0" xfId="19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98" applyFont="1">
      <alignment/>
      <protection/>
    </xf>
    <xf numFmtId="177" fontId="8" fillId="0" borderId="0" xfId="180" applyNumberFormat="1" applyFont="1" applyFill="1" applyBorder="1" applyAlignment="1">
      <alignment horizontal="left" vertical="center"/>
      <protection/>
    </xf>
    <xf numFmtId="177" fontId="9" fillId="0" borderId="0" xfId="180" applyNumberFormat="1" applyFont="1" applyFill="1" applyBorder="1" applyAlignment="1">
      <alignment horizontal="left" vertical="center"/>
      <protection/>
    </xf>
    <xf numFmtId="0" fontId="10" fillId="0" borderId="0" xfId="121" applyFont="1" applyFill="1" applyBorder="1" applyAlignment="1" applyProtection="1">
      <alignment vertical="center" wrapText="1"/>
      <protection/>
    </xf>
    <xf numFmtId="0" fontId="11" fillId="0" borderId="0" xfId="121" applyFont="1" applyFill="1" applyBorder="1" applyAlignment="1" applyProtection="1">
      <alignment horizontal="right" vertical="center" wrapText="1"/>
      <protection/>
    </xf>
    <xf numFmtId="49" fontId="12" fillId="0" borderId="10" xfId="121" applyNumberFormat="1" applyFont="1" applyFill="1" applyBorder="1" applyAlignment="1" applyProtection="1">
      <alignment horizontal="center" vertical="center" wrapText="1"/>
      <protection/>
    </xf>
    <xf numFmtId="49" fontId="12" fillId="0" borderId="9" xfId="121" applyNumberFormat="1" applyFont="1" applyFill="1" applyBorder="1" applyAlignment="1" applyProtection="1">
      <alignment horizontal="center" vertical="center" wrapText="1"/>
      <protection/>
    </xf>
    <xf numFmtId="0" fontId="13" fillId="0" borderId="10" xfId="121" applyFont="1" applyBorder="1" applyAlignment="1" applyProtection="1">
      <alignment horizontal="center" vertical="center" wrapText="1"/>
      <protection/>
    </xf>
    <xf numFmtId="49" fontId="14" fillId="0" borderId="10" xfId="121" applyNumberFormat="1" applyFont="1" applyFill="1" applyBorder="1" applyAlignment="1" applyProtection="1">
      <alignment horizontal="center" vertical="center" wrapText="1"/>
      <protection/>
    </xf>
    <xf numFmtId="176" fontId="15" fillId="0" borderId="9" xfId="22" applyNumberFormat="1" applyFont="1" applyFill="1" applyBorder="1" applyAlignment="1">
      <alignment horizontal="right" vertical="center"/>
    </xf>
    <xf numFmtId="49" fontId="13" fillId="0" borderId="11" xfId="198" applyNumberFormat="1" applyFont="1" applyFill="1" applyBorder="1" applyAlignment="1">
      <alignment horizontal="left" vertical="center" wrapText="1"/>
      <protection/>
    </xf>
    <xf numFmtId="49" fontId="7" fillId="0" borderId="11" xfId="198" applyNumberFormat="1" applyFont="1" applyFill="1" applyBorder="1" applyAlignment="1">
      <alignment horizontal="left" vertical="center" wrapText="1"/>
      <protection/>
    </xf>
    <xf numFmtId="176" fontId="13" fillId="0" borderId="9" xfId="22" applyNumberFormat="1" applyFont="1" applyFill="1" applyBorder="1" applyAlignment="1">
      <alignment horizontal="right" vertical="center"/>
    </xf>
    <xf numFmtId="176" fontId="11" fillId="0" borderId="0" xfId="197" applyNumberFormat="1" applyFont="1" applyAlignment="1">
      <alignment vertical="center" wrapText="1"/>
      <protection/>
    </xf>
    <xf numFmtId="176" fontId="2" fillId="0" borderId="0" xfId="197" applyNumberFormat="1" applyAlignment="1">
      <alignment wrapText="1"/>
      <protection/>
    </xf>
    <xf numFmtId="176" fontId="2" fillId="0" borderId="0" xfId="197" applyNumberFormat="1">
      <alignment/>
      <protection/>
    </xf>
    <xf numFmtId="176" fontId="2" fillId="0" borderId="0" xfId="197" applyNumberFormat="1" applyFont="1" applyAlignment="1">
      <alignment wrapText="1"/>
      <protection/>
    </xf>
    <xf numFmtId="176" fontId="16" fillId="4" borderId="0" xfId="197" applyNumberFormat="1" applyFont="1" applyFill="1" applyBorder="1" applyAlignment="1" applyProtection="1">
      <alignment horizontal="left" vertical="center" wrapText="1"/>
      <protection locked="0"/>
    </xf>
    <xf numFmtId="177" fontId="17" fillId="0" borderId="0" xfId="198" applyNumberFormat="1" applyFont="1" applyFill="1" applyAlignment="1">
      <alignment horizontal="center" vertical="center"/>
      <protection/>
    </xf>
    <xf numFmtId="177" fontId="18" fillId="0" borderId="0" xfId="198" applyNumberFormat="1" applyFont="1" applyFill="1" applyAlignment="1">
      <alignment horizontal="center" vertical="center"/>
      <protection/>
    </xf>
    <xf numFmtId="177" fontId="19" fillId="0" borderId="0" xfId="198" applyNumberFormat="1" applyFont="1" applyFill="1" applyAlignment="1">
      <alignment horizontal="center" vertical="center"/>
      <protection/>
    </xf>
    <xf numFmtId="0" fontId="6" fillId="0" borderId="9" xfId="196" applyFont="1" applyFill="1" applyBorder="1" applyAlignment="1">
      <alignment horizontal="center" vertical="center"/>
      <protection/>
    </xf>
    <xf numFmtId="176" fontId="6" fillId="0" borderId="9" xfId="197" applyNumberFormat="1" applyFont="1" applyBorder="1" applyAlignment="1" applyProtection="1">
      <alignment horizontal="center" vertical="center" wrapText="1" shrinkToFit="1"/>
      <protection locked="0"/>
    </xf>
    <xf numFmtId="176" fontId="6" fillId="0" borderId="9" xfId="197" applyNumberFormat="1" applyFont="1" applyFill="1" applyBorder="1" applyAlignment="1" applyProtection="1">
      <alignment horizontal="left" vertical="center"/>
      <protection locked="0"/>
    </xf>
    <xf numFmtId="178" fontId="15" fillId="0" borderId="9" xfId="196" applyNumberFormat="1" applyFont="1" applyFill="1" applyBorder="1" applyAlignment="1">
      <alignment vertical="center"/>
      <protection/>
    </xf>
    <xf numFmtId="176" fontId="7" fillId="0" borderId="9" xfId="197" applyNumberFormat="1" applyFont="1" applyFill="1" applyBorder="1" applyAlignment="1" applyProtection="1">
      <alignment horizontal="left" vertical="center"/>
      <protection locked="0"/>
    </xf>
    <xf numFmtId="178" fontId="13" fillId="0" borderId="9" xfId="196" applyNumberFormat="1" applyFont="1" applyFill="1" applyBorder="1" applyAlignment="1">
      <alignment vertical="center"/>
      <protection/>
    </xf>
    <xf numFmtId="176" fontId="20" fillId="0" borderId="9" xfId="199" applyNumberFormat="1" applyFont="1" applyFill="1" applyBorder="1" applyAlignment="1" applyProtection="1">
      <alignment horizontal="left" vertical="center"/>
      <protection locked="0"/>
    </xf>
    <xf numFmtId="177" fontId="21" fillId="0" borderId="0" xfId="0" applyNumberFormat="1" applyFont="1" applyFill="1" applyAlignment="1">
      <alignment horizontal="center" vertical="center" wrapText="1"/>
    </xf>
    <xf numFmtId="177" fontId="22" fillId="0" borderId="0" xfId="0" applyNumberFormat="1" applyFont="1" applyFill="1" applyAlignment="1">
      <alignment horizontal="center" vertical="center" wrapText="1"/>
    </xf>
    <xf numFmtId="176" fontId="6" fillId="0" borderId="9" xfId="197" applyNumberFormat="1" applyFont="1" applyFill="1" applyBorder="1" applyAlignment="1" applyProtection="1">
      <alignment horizontal="center" vertical="center"/>
      <protection locked="0"/>
    </xf>
    <xf numFmtId="0" fontId="23" fillId="0" borderId="0" xfId="201" applyNumberFormat="1" applyFont="1" applyFill="1" applyAlignment="1" applyProtection="1">
      <alignment wrapText="1"/>
      <protection/>
    </xf>
    <xf numFmtId="0" fontId="11" fillId="0" borderId="12" xfId="201" applyNumberFormat="1" applyFont="1" applyFill="1" applyBorder="1" applyAlignment="1" applyProtection="1">
      <alignment horizontal="right" vertical="center"/>
      <protection/>
    </xf>
    <xf numFmtId="0" fontId="24" fillId="0" borderId="9" xfId="201" applyNumberFormat="1" applyFont="1" applyFill="1" applyBorder="1" applyAlignment="1" applyProtection="1">
      <alignment horizontal="center" vertical="center"/>
      <protection/>
    </xf>
    <xf numFmtId="179" fontId="25" fillId="0" borderId="9" xfId="201" applyNumberFormat="1" applyFont="1" applyFill="1" applyBorder="1" applyAlignment="1" applyProtection="1">
      <alignment horizontal="center" vertical="center"/>
      <protection/>
    </xf>
    <xf numFmtId="0" fontId="26" fillId="0" borderId="9" xfId="202" applyFont="1" applyFill="1" applyBorder="1" applyAlignment="1">
      <alignment horizontal="left" vertical="center"/>
      <protection/>
    </xf>
    <xf numFmtId="180" fontId="25" fillId="0" borderId="9" xfId="201" applyNumberFormat="1" applyFont="1" applyFill="1" applyBorder="1" applyAlignment="1" applyProtection="1">
      <alignment horizontal="right" vertical="center"/>
      <protection/>
    </xf>
    <xf numFmtId="0" fontId="2" fillId="0" borderId="9" xfId="202" applyFill="1" applyBorder="1" applyAlignment="1">
      <alignment horizontal="left" vertical="center"/>
      <protection/>
    </xf>
    <xf numFmtId="179" fontId="27" fillId="0" borderId="9" xfId="201" applyNumberFormat="1" applyFont="1" applyFill="1" applyBorder="1" applyAlignment="1" applyProtection="1">
      <alignment horizontal="right" vertical="center"/>
      <protection locked="0"/>
    </xf>
    <xf numFmtId="0" fontId="2" fillId="0" borderId="9" xfId="202" applyFont="1" applyFill="1" applyBorder="1" applyAlignment="1">
      <alignment horizontal="left" vertical="center"/>
      <protection/>
    </xf>
    <xf numFmtId="0" fontId="28" fillId="0" borderId="13" xfId="0" applyFont="1" applyBorder="1" applyAlignment="1">
      <alignment horizontal="left" vertical="center" wrapText="1"/>
    </xf>
    <xf numFmtId="0" fontId="24" fillId="0" borderId="0" xfId="201" applyFont="1" applyFill="1">
      <alignment/>
      <protection/>
    </xf>
    <xf numFmtId="0" fontId="27" fillId="0" borderId="0" xfId="201" applyNumberFormat="1" applyFont="1" applyFill="1" applyAlignment="1" applyProtection="1">
      <alignment/>
      <protection/>
    </xf>
    <xf numFmtId="0" fontId="2" fillId="0" borderId="0" xfId="201" applyFill="1">
      <alignment/>
      <protection/>
    </xf>
    <xf numFmtId="0" fontId="27" fillId="0" borderId="0" xfId="201" applyFont="1" applyFill="1">
      <alignment/>
      <protection/>
    </xf>
    <xf numFmtId="176" fontId="2" fillId="0" borderId="0" xfId="197" applyNumberFormat="1" applyFont="1" applyFill="1" applyAlignment="1">
      <alignment vertical="center" wrapText="1"/>
      <protection/>
    </xf>
    <xf numFmtId="0" fontId="29" fillId="0" borderId="12" xfId="201" applyNumberFormat="1" applyFont="1" applyFill="1" applyBorder="1" applyAlignment="1" applyProtection="1">
      <alignment vertical="center"/>
      <protection/>
    </xf>
    <xf numFmtId="0" fontId="11" fillId="0" borderId="12" xfId="201" applyNumberFormat="1" applyFont="1" applyFill="1" applyBorder="1" applyAlignment="1" applyProtection="1">
      <alignment vertical="center"/>
      <protection/>
    </xf>
    <xf numFmtId="0" fontId="24" fillId="0" borderId="10" xfId="201" applyNumberFormat="1" applyFont="1" applyFill="1" applyBorder="1" applyAlignment="1" applyProtection="1">
      <alignment horizontal="center" vertical="center"/>
      <protection/>
    </xf>
    <xf numFmtId="0" fontId="24" fillId="0" borderId="14" xfId="201" applyNumberFormat="1" applyFont="1" applyFill="1" applyBorder="1" applyAlignment="1" applyProtection="1">
      <alignment horizontal="center" vertical="center"/>
      <protection/>
    </xf>
    <xf numFmtId="0" fontId="30" fillId="0" borderId="9" xfId="200" applyFont="1" applyFill="1" applyBorder="1" applyAlignment="1">
      <alignment horizontal="center" vertical="center"/>
      <protection/>
    </xf>
    <xf numFmtId="179" fontId="25" fillId="0" borderId="9" xfId="201" applyNumberFormat="1" applyFont="1" applyFill="1" applyBorder="1" applyAlignment="1" applyProtection="1">
      <alignment horizontal="right" vertical="center"/>
      <protection/>
    </xf>
    <xf numFmtId="0" fontId="31" fillId="0" borderId="9" xfId="202" applyFont="1" applyFill="1" applyBorder="1" applyAlignment="1">
      <alignment horizontal="center" vertical="center"/>
      <protection/>
    </xf>
    <xf numFmtId="0" fontId="27" fillId="0" borderId="9" xfId="202" applyFont="1" applyFill="1" applyBorder="1" applyAlignment="1">
      <alignment horizontal="center" vertical="center"/>
      <protection/>
    </xf>
    <xf numFmtId="179" fontId="25" fillId="0" borderId="9" xfId="201" applyNumberFormat="1" applyFont="1" applyFill="1" applyBorder="1" applyAlignment="1" applyProtection="1">
      <alignment horizontal="right" vertical="center"/>
      <protection locked="0"/>
    </xf>
    <xf numFmtId="179" fontId="27" fillId="0" borderId="9" xfId="201" applyNumberFormat="1" applyFont="1" applyFill="1" applyBorder="1" applyAlignment="1" applyProtection="1">
      <alignment horizontal="right" vertical="center"/>
      <protection/>
    </xf>
    <xf numFmtId="179" fontId="27" fillId="0" borderId="9" xfId="201" applyNumberFormat="1" applyFont="1" applyFill="1" applyBorder="1" applyProtection="1">
      <alignment/>
      <protection locked="0"/>
    </xf>
    <xf numFmtId="179" fontId="25" fillId="0" borderId="9" xfId="201" applyNumberFormat="1" applyFont="1" applyFill="1" applyBorder="1" applyAlignment="1" applyProtection="1">
      <alignment vertical="center"/>
      <protection locked="0"/>
    </xf>
    <xf numFmtId="179" fontId="27" fillId="0" borderId="9" xfId="201" applyNumberFormat="1" applyFont="1" applyFill="1" applyBorder="1" applyAlignment="1" applyProtection="1">
      <alignment vertical="center"/>
      <protection locked="0"/>
    </xf>
    <xf numFmtId="179" fontId="27" fillId="0" borderId="9" xfId="201" applyNumberFormat="1" applyFont="1" applyFill="1" applyBorder="1" applyAlignment="1" applyProtection="1">
      <alignment vertical="center"/>
      <protection/>
    </xf>
    <xf numFmtId="0" fontId="2" fillId="0" borderId="9" xfId="202" applyFill="1" applyBorder="1" applyAlignment="1">
      <alignment horizontal="left" vertical="center" wrapText="1"/>
      <protection/>
    </xf>
    <xf numFmtId="0" fontId="1" fillId="0" borderId="9" xfId="202" applyFont="1" applyFill="1" applyBorder="1" applyAlignment="1">
      <alignment horizontal="left" vertical="center" wrapText="1"/>
      <protection/>
    </xf>
    <xf numFmtId="0" fontId="2" fillId="0" borderId="9" xfId="202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178" fontId="4" fillId="0" borderId="0" xfId="0" applyNumberFormat="1" applyFont="1" applyFill="1" applyAlignment="1">
      <alignment horizontal="center" vertical="center" wrapText="1"/>
    </xf>
    <xf numFmtId="177" fontId="2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8" fontId="5" fillId="0" borderId="0" xfId="0" applyNumberFormat="1" applyFont="1" applyAlignment="1">
      <alignment horizontal="right" vertical="center"/>
    </xf>
    <xf numFmtId="0" fontId="33" fillId="0" borderId="9" xfId="0" applyFont="1" applyFill="1" applyBorder="1" applyAlignment="1">
      <alignment horizontal="center" vertical="center" wrapText="1"/>
    </xf>
    <xf numFmtId="178" fontId="33" fillId="0" borderId="9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178" fontId="33" fillId="0" borderId="9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178" fontId="34" fillId="0" borderId="9" xfId="0" applyNumberFormat="1" applyFont="1" applyBorder="1" applyAlignment="1">
      <alignment horizontal="right" vertical="center"/>
    </xf>
    <xf numFmtId="0" fontId="3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178" fontId="35" fillId="0" borderId="9" xfId="0" applyNumberFormat="1" applyFont="1" applyFill="1" applyBorder="1" applyAlignment="1">
      <alignment horizontal="right" vertical="center"/>
    </xf>
    <xf numFmtId="178" fontId="35" fillId="0" borderId="9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8" fontId="5" fillId="4" borderId="16" xfId="0" applyNumberFormat="1" applyFont="1" applyFill="1" applyBorder="1" applyAlignment="1">
      <alignment horizontal="right" vertical="center"/>
    </xf>
    <xf numFmtId="176" fontId="2" fillId="0" borderId="0" xfId="197" applyNumberFormat="1" applyFont="1" applyFill="1" applyAlignment="1">
      <alignment wrapText="1"/>
      <protection/>
    </xf>
    <xf numFmtId="176" fontId="2" fillId="0" borderId="0" xfId="197" applyNumberFormat="1" applyFill="1">
      <alignment/>
      <protection/>
    </xf>
    <xf numFmtId="0" fontId="2" fillId="0" borderId="0" xfId="198" applyFont="1" applyFill="1">
      <alignment/>
      <protection/>
    </xf>
    <xf numFmtId="176" fontId="2" fillId="0" borderId="0" xfId="197" applyNumberFormat="1" applyFont="1" applyFill="1" applyAlignment="1">
      <alignment vertical="center" wrapText="1"/>
      <protection/>
    </xf>
    <xf numFmtId="177" fontId="36" fillId="0" borderId="0" xfId="198" applyNumberFormat="1" applyFont="1" applyFill="1" applyAlignment="1">
      <alignment horizontal="center" vertical="center" wrapText="1"/>
      <protection/>
    </xf>
    <xf numFmtId="176" fontId="6" fillId="0" borderId="9" xfId="197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197" applyNumberFormat="1" applyFont="1" applyFill="1" applyBorder="1" applyAlignment="1" applyProtection="1">
      <alignment horizontal="center" vertical="center" wrapText="1" shrinkToFit="1"/>
      <protection locked="0"/>
    </xf>
    <xf numFmtId="181" fontId="15" fillId="0" borderId="9" xfId="196" applyNumberFormat="1" applyFont="1" applyFill="1" applyBorder="1" applyAlignment="1">
      <alignment vertical="center"/>
      <protection/>
    </xf>
    <xf numFmtId="176" fontId="7" fillId="0" borderId="10" xfId="197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horizontal="right" vertical="center"/>
    </xf>
    <xf numFmtId="176" fontId="20" fillId="0" borderId="10" xfId="189" applyNumberFormat="1" applyFont="1" applyFill="1" applyBorder="1" applyAlignment="1" applyProtection="1">
      <alignment vertical="center" wrapText="1"/>
      <protection locked="0"/>
    </xf>
    <xf numFmtId="176" fontId="37" fillId="0" borderId="10" xfId="189" applyNumberFormat="1" applyFont="1" applyFill="1" applyBorder="1" applyAlignment="1" applyProtection="1">
      <alignment vertical="center" wrapText="1"/>
      <protection locked="0"/>
    </xf>
    <xf numFmtId="182" fontId="15" fillId="0" borderId="9" xfId="196" applyNumberFormat="1" applyFont="1" applyFill="1" applyBorder="1" applyAlignment="1">
      <alignment vertical="center"/>
      <protection/>
    </xf>
    <xf numFmtId="176" fontId="37" fillId="0" borderId="10" xfId="189" applyNumberFormat="1" applyFont="1" applyFill="1" applyBorder="1" applyAlignment="1" applyProtection="1">
      <alignment horizontal="left" vertical="center" wrapText="1"/>
      <protection locked="0"/>
    </xf>
    <xf numFmtId="176" fontId="6" fillId="0" borderId="10" xfId="197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196" applyNumberFormat="1" applyFont="1" applyFill="1" applyBorder="1" applyAlignment="1" applyProtection="1">
      <alignment vertical="center"/>
      <protection/>
    </xf>
    <xf numFmtId="176" fontId="6" fillId="0" borderId="10" xfId="197" applyNumberFormat="1" applyFont="1" applyFill="1" applyBorder="1" applyAlignment="1" applyProtection="1">
      <alignment horizontal="center" vertical="center" wrapText="1"/>
      <protection locked="0"/>
    </xf>
    <xf numFmtId="176" fontId="11" fillId="0" borderId="0" xfId="197" applyNumberFormat="1" applyFont="1" applyFill="1" applyAlignment="1">
      <alignment vertical="center" wrapText="1"/>
      <protection/>
    </xf>
    <xf numFmtId="181" fontId="6" fillId="0" borderId="9" xfId="196" applyNumberFormat="1" applyFont="1" applyFill="1" applyBorder="1" applyAlignment="1">
      <alignment vertical="center"/>
      <protection/>
    </xf>
    <xf numFmtId="181" fontId="7" fillId="0" borderId="9" xfId="196" applyNumberFormat="1" applyFont="1" applyFill="1" applyBorder="1" applyAlignment="1">
      <alignment vertical="center"/>
      <protection/>
    </xf>
    <xf numFmtId="176" fontId="7" fillId="0" borderId="9" xfId="197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9" xfId="197" applyNumberFormat="1" applyFont="1" applyFill="1" applyBorder="1" applyAlignment="1" applyProtection="1">
      <alignment horizontal="left" vertical="center" wrapText="1" shrinkToFit="1"/>
      <protection locked="0"/>
    </xf>
    <xf numFmtId="177" fontId="7" fillId="0" borderId="9" xfId="198" applyNumberFormat="1" applyFont="1" applyFill="1" applyBorder="1" applyAlignment="1">
      <alignment vertical="center" wrapText="1" shrinkToFit="1"/>
      <protection/>
    </xf>
  </cellXfs>
  <cellStyles count="229">
    <cellStyle name="Normal" xfId="0"/>
    <cellStyle name="Currency [0]" xfId="15"/>
    <cellStyle name="差_2015年东区预算报表20160103（终稿修改后） (2)" xfId="16"/>
    <cellStyle name="Currency" xfId="17"/>
    <cellStyle name="60% - 着色 2" xfId="18"/>
    <cellStyle name="20% - 强调文字颜色 3" xfId="19"/>
    <cellStyle name="输入" xfId="20"/>
    <cellStyle name="Comma [0]" xfId="21"/>
    <cellStyle name="Comma" xfId="22"/>
    <cellStyle name="千位分隔 11 2" xfId="23"/>
    <cellStyle name="差" xfId="24"/>
    <cellStyle name="差_中山市2013年政府投资项目计划申报汇总表-翠亨新区开发办_2016国资经营预算收支草案1 2_2017年区汇总 (2)" xfId="25"/>
    <cellStyle name="40% - 强调文字颜色 3" xfId="26"/>
    <cellStyle name="60% - 强调文字颜色 3" xfId="27"/>
    <cellStyle name="好_2012年度国有资本经营预算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好_其他部门(按照总人口测算）—20080416_不含人员经费系数_财力性转移支付2010年预算参考数 7" xfId="35"/>
    <cellStyle name="标题 4" xfId="36"/>
    <cellStyle name="警告文本" xfId="37"/>
    <cellStyle name="标题" xfId="38"/>
    <cellStyle name="常规 5 2" xfId="39"/>
    <cellStyle name="千位分隔 3 2" xfId="40"/>
    <cellStyle name="千位分隔 10" xfId="41"/>
    <cellStyle name="_ET_STYLE_NoName_00_" xfId="42"/>
    <cellStyle name="40% - 着色 3" xfId="43"/>
    <cellStyle name="着色 1" xfId="44"/>
    <cellStyle name="20% - 着色 5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常规 26" xfId="53"/>
    <cellStyle name="计算" xfId="54"/>
    <cellStyle name="常规 31" xfId="55"/>
    <cellStyle name="40% - 着色 4" xfId="56"/>
    <cellStyle name="检查单元格" xfId="57"/>
    <cellStyle name="40% - Accent6 2 3" xfId="58"/>
    <cellStyle name="20% - 强调文字颜色 6" xfId="59"/>
    <cellStyle name="e鯪9Y_x000b_ 2 6 2" xfId="60"/>
    <cellStyle name="强调文字颜色 2" xfId="61"/>
    <cellStyle name="链接单元格" xfId="62"/>
    <cellStyle name="差_Book2" xfId="63"/>
    <cellStyle name="汇总" xfId="64"/>
    <cellStyle name="好" xfId="65"/>
    <cellStyle name="差_1.8-2015年省级国有资本经营预算表（按人大财经委初审意见修改） 2 2" xfId="66"/>
    <cellStyle name="着色 5" xfId="67"/>
    <cellStyle name="适中" xfId="68"/>
    <cellStyle name="常规 8 2" xfId="69"/>
    <cellStyle name="20% - 强调文字颜色 5" xfId="70"/>
    <cellStyle name="检查单元格 3 2" xfId="71"/>
    <cellStyle name="千位分隔 6 2" xfId="72"/>
    <cellStyle name="强调文字颜色 1" xfId="73"/>
    <cellStyle name="20% - 强调文字颜色 1" xfId="74"/>
    <cellStyle name="40% - 强调文字颜色 1" xfId="75"/>
    <cellStyle name="20% - 强调文字颜色 2" xfId="76"/>
    <cellStyle name="40% - 强调文字颜色 2" xfId="77"/>
    <cellStyle name="强调文字颜色 3" xfId="78"/>
    <cellStyle name="强调文字颜色 4" xfId="79"/>
    <cellStyle name="20% - 强调文字颜色 4" xfId="80"/>
    <cellStyle name="20% - 着色 1" xfId="81"/>
    <cellStyle name="40% - 强调文字颜色 4" xfId="82"/>
    <cellStyle name="好_预算调整格式（佛山）" xfId="83"/>
    <cellStyle name="强调文字颜色 5" xfId="84"/>
    <cellStyle name="20% - 着色 2" xfId="85"/>
    <cellStyle name="40% - 强调文字颜色 5" xfId="86"/>
    <cellStyle name="60% - 强调文字颜色 5" xfId="87"/>
    <cellStyle name="强调文字颜色 6" xfId="88"/>
    <cellStyle name="20% - 着色 3" xfId="89"/>
    <cellStyle name="40% - 强调文字颜色 6" xfId="90"/>
    <cellStyle name="60% - 强调文字颜色 6" xfId="91"/>
    <cellStyle name="40% - 着色 5" xfId="92"/>
    <cellStyle name="_2015年预算报表(经济分类） (2)" xfId="93"/>
    <cellStyle name="常规 7_2014年预算草案（汇总）20140114" xfId="94"/>
    <cellStyle name="_预算调整格式（佛山）" xfId="95"/>
    <cellStyle name="20% - 着色 4" xfId="96"/>
    <cellStyle name="20% - 着色 6" xfId="97"/>
    <cellStyle name="着色 2" xfId="98"/>
    <cellStyle name="40% - 着色 1" xfId="99"/>
    <cellStyle name="40% - 着色 2" xfId="100"/>
    <cellStyle name="差_中山市2013年政府投资项目计划申报汇总表-翠亨新区开发办_2016国资经营预算收支草案1 2" xfId="101"/>
    <cellStyle name="40% - 着色 6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Accent1 2" xfId="108"/>
    <cellStyle name="ColLevel_0" xfId="109"/>
    <cellStyle name="RowLevel_0" xfId="110"/>
    <cellStyle name="差_（2015.1.4下午）五桂山2015年区报表报送" xfId="111"/>
    <cellStyle name="差_（2015.1.4下午）五桂山2015年区报表报送_中山市区2016年财政预算收支总表（新格式）2015 1 3" xfId="112"/>
    <cellStyle name="差_(财政局）交通集团2012年基建预算报表（12月5日）" xfId="113"/>
    <cellStyle name="差_05潍坊 2 3" xfId="114"/>
    <cellStyle name="常规 4 2" xfId="115"/>
    <cellStyle name="差_11大理 5" xfId="116"/>
    <cellStyle name="差_2006年28四川 4" xfId="117"/>
    <cellStyle name="差_2012年度国有资本经营预算" xfId="118"/>
    <cellStyle name="差_2016年区预算调整（合并）" xfId="119"/>
    <cellStyle name="差_Xl0000049" xfId="120"/>
    <cellStyle name="常规_市本级2016年一般公共预算支出明细草案（按功能类科目）1 2" xfId="121"/>
    <cellStyle name="差_国资经营预算(火炬区）" xfId="122"/>
    <cellStyle name="差_基建汇总(住建局修改）" xfId="123"/>
    <cellStyle name="差_预算调整格式（佛山）" xfId="124"/>
    <cellStyle name="差_预算终稿0205" xfId="125"/>
    <cellStyle name="差_中山市2013年政府投资项目计划申报汇总表-翠亨新区开发办" xfId="126"/>
    <cellStyle name="差_中山市2013年政府投资项目计划申报汇总表-翠亨新区开发办_2016国资经营预算收支草案1 2_2016年预算（模板）政府稿" xfId="127"/>
    <cellStyle name="差_中山市2013年政府投资项目计划申报汇总表-翠亨新区开发办_2016国资经营预算收支草案1 2_2017年预算模板（12.21）第二稿" xfId="128"/>
    <cellStyle name="差_中山市2013年政府投资项目计划申报汇总表-翠亨新区开发办_2016国资经营预算收支草案1 2_2017年预算模板（12.22）" xfId="129"/>
    <cellStyle name="常规 2 2" xfId="130"/>
    <cellStyle name="差_中山市2013年政府投资项目计划申报汇总表-翠亨新区开发办_2016国资经营预算收支草案1 2_基建计划20161227-12：45to预算" xfId="131"/>
    <cellStyle name="差_中山市2013年政府投资项目计划申报汇总表-翠亨新区开发办_2016国资经营预算收支草案1 2_基建计划20161227-13：30to预算 (2)" xfId="132"/>
    <cellStyle name="差_中山市2013年政府投资项目计划申报汇总表-翠亨新区开发办_2016国资经营预算收支草案1 2_基建计划20161227to预算" xfId="133"/>
    <cellStyle name="常规 10" xfId="134"/>
    <cellStyle name="常规 16 2" xfId="135"/>
    <cellStyle name="好_Xl0000049" xfId="136"/>
    <cellStyle name="常规 10 2" xfId="137"/>
    <cellStyle name="常规 10_20190108（安琪）汇总区2019年收支表V1" xfId="138"/>
    <cellStyle name="常规 11" xfId="139"/>
    <cellStyle name="常规 11 2" xfId="140"/>
    <cellStyle name="常规 11_2016年新增项目11.8" xfId="141"/>
    <cellStyle name="常规 12" xfId="142"/>
    <cellStyle name="常规 12 2" xfId="143"/>
    <cellStyle name="常规 12_20190108（安琪）汇总区2019年收支表V1" xfId="144"/>
    <cellStyle name="常规 13" xfId="145"/>
    <cellStyle name="常规 13 2" xfId="146"/>
    <cellStyle name="常规 8_2014年预算草案（汇总）20140114" xfId="147"/>
    <cellStyle name="常规 13_20190108（安琪）汇总区2019年收支表V1" xfId="148"/>
    <cellStyle name="常规 14" xfId="149"/>
    <cellStyle name="好_（2015.1.4下午）五桂山2015年区报表报送" xfId="150"/>
    <cellStyle name="常规 14 2" xfId="151"/>
    <cellStyle name="常规 14_20190108（安琪）汇总区2019年收支表V1" xfId="152"/>
    <cellStyle name="千位分隔 10 2" xfId="153"/>
    <cellStyle name="常规 15" xfId="154"/>
    <cellStyle name="常规 20" xfId="155"/>
    <cellStyle name="常规 15 2" xfId="156"/>
    <cellStyle name="常规 15_20190108（安琪）汇总区2019年收支表V1" xfId="157"/>
    <cellStyle name="常规 16" xfId="158"/>
    <cellStyle name="常规 21" xfId="159"/>
    <cellStyle name="好_中山市2013年政府投资项目计划申报汇总表-翠亨新区开发办_2016国资经营预算收支草案1 2_基建计划20161227-13：30to预算 (2)" xfId="160"/>
    <cellStyle name="常规 16_20190108（安琪）汇总区2019年收支表V1" xfId="161"/>
    <cellStyle name="常规 17" xfId="162"/>
    <cellStyle name="常规 22" xfId="163"/>
    <cellStyle name="常规 17 2" xfId="164"/>
    <cellStyle name="常规 17_20190108（安琪）汇总区2019年收支表V1" xfId="165"/>
    <cellStyle name="常规 18" xfId="166"/>
    <cellStyle name="常规 23" xfId="167"/>
    <cellStyle name="常规 18 2" xfId="168"/>
    <cellStyle name="好_基建汇总(住建局修改）" xfId="169"/>
    <cellStyle name="常规 19" xfId="170"/>
    <cellStyle name="常规 24" xfId="171"/>
    <cellStyle name="常规 2" xfId="172"/>
    <cellStyle name="常规 2 3" xfId="173"/>
    <cellStyle name="常规 2_2013年基建 预算（交通集团）" xfId="174"/>
    <cellStyle name="常规 25" xfId="175"/>
    <cellStyle name="常规 30" xfId="176"/>
    <cellStyle name="常规 27" xfId="177"/>
    <cellStyle name="常规 29" xfId="178"/>
    <cellStyle name="常规 3" xfId="179"/>
    <cellStyle name="常规_2008年预算收支草案_2014年预算草案三稿(1 9)" xfId="180"/>
    <cellStyle name="常规 3 2" xfId="181"/>
    <cellStyle name="常规 3_2014年预算草案（汇总）20140114" xfId="182"/>
    <cellStyle name="常规 4" xfId="183"/>
    <cellStyle name="常规 4_2014年预算草案（汇总）20140114" xfId="184"/>
    <cellStyle name="常规 5" xfId="185"/>
    <cellStyle name="常规 5_2014年预算草案（汇总）20140114" xfId="186"/>
    <cellStyle name="常规 6 2" xfId="187"/>
    <cellStyle name="常规 6_2014年预算草案（汇总）20140114" xfId="188"/>
    <cellStyle name="常规_08年镇区预算收支报表_2014年报表中心模板（汇总）20141010" xfId="189"/>
    <cellStyle name="常规 7" xfId="190"/>
    <cellStyle name="常规 7 2" xfId="191"/>
    <cellStyle name="常规 8" xfId="192"/>
    <cellStyle name="常规 9" xfId="193"/>
    <cellStyle name="常规 9 2" xfId="194"/>
    <cellStyle name="常规 9_20190108（安琪）汇总区2019年收支表V1" xfId="195"/>
    <cellStyle name="常规_08年镇区预算收支报表_2017年预算模板（12 17）" xfId="196"/>
    <cellStyle name="常规_2016年区预算调整（合并）" xfId="197"/>
    <cellStyle name="常规_2018年中山市财政预算收支草案20180111" xfId="198"/>
    <cellStyle name="常规_exceltmp1_2018年中山市财政预算收支草案20180111" xfId="199"/>
    <cellStyle name="常规_Xl0000049" xfId="200"/>
    <cellStyle name="常规_一般公共预算支出明细 " xfId="201"/>
    <cellStyle name="常规_中山市南区2019年预算草案1.4" xfId="202"/>
    <cellStyle name="好_（2015.1.4下午）五桂山2015年区报表报送_中山市区2016年财政预算收支总表（新格式）2015 1 3" xfId="203"/>
    <cellStyle name="好_(财政局）交通集团2012年基建预算报表（12月5日）" xfId="204"/>
    <cellStyle name="好_2" xfId="205"/>
    <cellStyle name="好_2016年区预算调整（合并）" xfId="206"/>
    <cellStyle name="好_国资经营预算(火炬区）" xfId="207"/>
    <cellStyle name="好_同德" xfId="208"/>
    <cellStyle name="好_预算终稿0205" xfId="209"/>
    <cellStyle name="好_中山市2013年政府投资项目计划申报汇总表-翠亨新区开发办" xfId="210"/>
    <cellStyle name="好_中山市2013年政府投资项目计划申报汇总表-翠亨新区开发办_2016国资经营预算收支草案1 2" xfId="211"/>
    <cellStyle name="好_中山市2013年政府投资项目计划申报汇总表-翠亨新区开发办_2016国资经营预算收支草案1 2_2016年预算（模板）政府稿" xfId="212"/>
    <cellStyle name="好_中山市2013年政府投资项目计划申报汇总表-翠亨新区开发办_2016国资经营预算收支草案1 2_2017年区汇总 (2)" xfId="213"/>
    <cellStyle name="好_中山市2013年政府投资项目计划申报汇总表-翠亨新区开发办_2016国资经营预算收支草案1 2_2017年预算模板（12.21）第二稿" xfId="214"/>
    <cellStyle name="好_中山市2013年政府投资项目计划申报汇总表-翠亨新区开发办_2016国资经营预算收支草案1 2_2017年预算模板（12.22）" xfId="215"/>
    <cellStyle name="好_中山市2013年政府投资项目计划申报汇总表-翠亨新区开发办_2016国资经营预算收支草案1 2_基建计划20161227-12：45to预算" xfId="216"/>
    <cellStyle name="好_中山市2013年政府投资项目计划申报汇总表-翠亨新区开发办_2016国资经营预算收支草案1 2_基建计划20161227to预算" xfId="217"/>
    <cellStyle name="千位分隔 11" xfId="218"/>
    <cellStyle name="千位分隔 12" xfId="219"/>
    <cellStyle name="千位分隔 13" xfId="220"/>
    <cellStyle name="千位分隔 14" xfId="221"/>
    <cellStyle name="千位分隔 15" xfId="222"/>
    <cellStyle name="千位分隔 16" xfId="223"/>
    <cellStyle name="千位分隔 17" xfId="224"/>
    <cellStyle name="千位分隔 2" xfId="225"/>
    <cellStyle name="千位分隔 2 2" xfId="226"/>
    <cellStyle name="千位分隔 3" xfId="227"/>
    <cellStyle name="千位分隔 4" xfId="228"/>
    <cellStyle name="千位分隔 4 2" xfId="229"/>
    <cellStyle name="千位分隔 5" xfId="230"/>
    <cellStyle name="千位分隔 5 2" xfId="231"/>
    <cellStyle name="千位分隔 6" xfId="232"/>
    <cellStyle name="千位分隔 7" xfId="233"/>
    <cellStyle name="千位分隔 7 2" xfId="234"/>
    <cellStyle name="千位分隔 8" xfId="235"/>
    <cellStyle name="千位分隔 8 2" xfId="236"/>
    <cellStyle name="千位分隔 9" xfId="237"/>
    <cellStyle name="千位分隔 9 2" xfId="238"/>
    <cellStyle name="样式 1" xfId="239"/>
    <cellStyle name="着色 3" xfId="240"/>
    <cellStyle name="着色 4" xfId="241"/>
    <cellStyle name="着色 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5.1.230\&#39044;&#31639;&#31185;&#20849;&#20139;&#25991;&#20214;\2016-2018&#24180;&#39044;&#31639;&#32534;&#21046;&#30456;&#20851;&#26448;&#26009;\2018&#24180;\2018&#24180;&#39044;&#31639;&#21360;&#21047;&#26684;&#24335;\&#20013;&#23665;&#24066;&#21508;&#21306;2018&#24180;&#39044;&#31639;&#33609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dw\AppData\Local\Microsoft\Windows\Temporary%20Internet%20Files\OLK5EAD\2018&#24180;&#21508;&#21306;&#36130;&#25919;&#39044;&#31639;&#25910;&#25903;&#33609;&#26696;1223&#65288;&#19987;&#25143;&#25991;&#23383;&#29256;&#65289;.e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5.1.230\&#39044;&#31639;&#31185;&#20849;&#20139;&#25991;&#20214;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收入汇总"/>
      <sheetName val="区支出汇总"/>
      <sheetName val="中山市区2017年预算调整草案"/>
      <sheetName val="政府经济分类表"/>
      <sheetName val="基本支出明细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区收入汇总"/>
      <sheetName val="42石岐区收入"/>
      <sheetName val="43东区收入 "/>
      <sheetName val="44西区收入"/>
      <sheetName val="45南区收入 "/>
      <sheetName val="46五桂山收入"/>
      <sheetName val="47区支出汇总"/>
      <sheetName val="48石岐区支出"/>
      <sheetName val="49东区支出 "/>
      <sheetName val="50西区支出 "/>
      <sheetName val="51南区支出 "/>
      <sheetName val="52五桂山支出"/>
      <sheetName val="53石岐区基本支出明细（按经济类）"/>
      <sheetName val="54东区基本支出明细（按经济类）"/>
      <sheetName val="55西区基本支出明细（按经济类）"/>
      <sheetName val="56南区基本支出明细（按经济类）"/>
      <sheetName val="57五桂山支出明细（按经济类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Zeros="0" view="pageBreakPreview" zoomScaleNormal="75" zoomScaleSheetLayoutView="100" workbookViewId="0" topLeftCell="A1">
      <selection activeCell="B13" sqref="B13"/>
    </sheetView>
  </sheetViews>
  <sheetFormatPr defaultColWidth="8.25390625" defaultRowHeight="13.5"/>
  <cols>
    <col min="1" max="1" width="38.75390625" style="25" customWidth="1"/>
    <col min="2" max="2" width="38.75390625" style="26" customWidth="1"/>
    <col min="3" max="6" width="24.625" style="26" customWidth="1"/>
    <col min="7" max="221" width="8.625" style="26" bestFit="1" customWidth="1"/>
    <col min="222" max="16384" width="8.25390625" style="11" customWidth="1"/>
  </cols>
  <sheetData>
    <row r="1" ht="21" customHeight="1">
      <c r="A1" s="27" t="s">
        <v>0</v>
      </c>
    </row>
    <row r="2" spans="1:2" ht="24" customHeight="1">
      <c r="A2" s="2" t="s">
        <v>1</v>
      </c>
      <c r="B2" s="3"/>
    </row>
    <row r="3" spans="1:10" ht="24.75" customHeight="1">
      <c r="A3" s="28"/>
      <c r="B3" s="4" t="s">
        <v>2</v>
      </c>
      <c r="C3" s="29"/>
      <c r="D3" s="30"/>
      <c r="E3" s="31"/>
      <c r="F3" s="31"/>
      <c r="G3" s="31"/>
      <c r="H3" s="31"/>
      <c r="I3" s="31"/>
      <c r="J3" s="31"/>
    </row>
    <row r="4" spans="1:2" ht="27" customHeight="1">
      <c r="A4" s="32" t="s">
        <v>3</v>
      </c>
      <c r="B4" s="33" t="s">
        <v>4</v>
      </c>
    </row>
    <row r="5" spans="1:2" ht="27.75" customHeight="1">
      <c r="A5" s="34" t="s">
        <v>5</v>
      </c>
      <c r="B5" s="117">
        <f>B6+B7</f>
        <v>53991</v>
      </c>
    </row>
    <row r="6" spans="1:2" ht="27.75" customHeight="1">
      <c r="A6" s="36" t="s">
        <v>6</v>
      </c>
      <c r="B6" s="118">
        <v>33000</v>
      </c>
    </row>
    <row r="7" spans="1:2" ht="27.75" customHeight="1">
      <c r="A7" s="36" t="s">
        <v>7</v>
      </c>
      <c r="B7" s="118">
        <f>SUM(B8:B15)</f>
        <v>20991</v>
      </c>
    </row>
    <row r="8" spans="1:2" ht="27.75" customHeight="1">
      <c r="A8" s="36" t="s">
        <v>8</v>
      </c>
      <c r="B8" s="118">
        <v>4000</v>
      </c>
    </row>
    <row r="9" spans="1:2" ht="27.75" customHeight="1">
      <c r="A9" s="36" t="s">
        <v>9</v>
      </c>
      <c r="B9" s="118">
        <v>2566</v>
      </c>
    </row>
    <row r="10" spans="1:2" ht="27.75" customHeight="1">
      <c r="A10" s="36" t="s">
        <v>10</v>
      </c>
      <c r="B10" s="118">
        <v>5870</v>
      </c>
    </row>
    <row r="11" spans="1:2" ht="27.75" customHeight="1">
      <c r="A11" s="36" t="s">
        <v>11</v>
      </c>
      <c r="B11" s="118">
        <v>4500</v>
      </c>
    </row>
    <row r="12" spans="1:2" ht="27.75" customHeight="1">
      <c r="A12" s="36" t="s">
        <v>12</v>
      </c>
      <c r="B12" s="118">
        <v>416</v>
      </c>
    </row>
    <row r="13" spans="1:2" ht="27.75" customHeight="1">
      <c r="A13" s="119" t="s">
        <v>13</v>
      </c>
      <c r="B13" s="118">
        <v>0</v>
      </c>
    </row>
    <row r="14" spans="1:2" ht="27.75" customHeight="1">
      <c r="A14" s="120" t="s">
        <v>14</v>
      </c>
      <c r="B14" s="118">
        <v>105</v>
      </c>
    </row>
    <row r="15" spans="1:2" ht="27.75" customHeight="1">
      <c r="A15" s="119" t="s">
        <v>15</v>
      </c>
      <c r="B15" s="118">
        <v>3534</v>
      </c>
    </row>
    <row r="16" spans="1:2" ht="27.75" customHeight="1">
      <c r="A16" s="34" t="s">
        <v>16</v>
      </c>
      <c r="B16" s="117">
        <f>B18+B19</f>
        <v>10896</v>
      </c>
    </row>
    <row r="17" spans="1:2" ht="27.75" customHeight="1">
      <c r="A17" s="36" t="s">
        <v>17</v>
      </c>
      <c r="B17" s="118"/>
    </row>
    <row r="18" spans="1:2" ht="27.75" customHeight="1">
      <c r="A18" s="36" t="s">
        <v>18</v>
      </c>
      <c r="B18" s="118">
        <v>1050</v>
      </c>
    </row>
    <row r="19" spans="1:2" ht="27.75" customHeight="1">
      <c r="A19" s="36" t="s">
        <v>19</v>
      </c>
      <c r="B19" s="118">
        <v>9846</v>
      </c>
    </row>
    <row r="20" spans="1:2" ht="27.75" customHeight="1">
      <c r="A20" s="121" t="s">
        <v>20</v>
      </c>
      <c r="B20" s="117"/>
    </row>
    <row r="21" spans="1:2" ht="27.75" customHeight="1">
      <c r="A21" s="34" t="s">
        <v>21</v>
      </c>
      <c r="B21" s="118"/>
    </row>
    <row r="22" spans="1:2" ht="27.75" customHeight="1">
      <c r="A22" s="34" t="s">
        <v>22</v>
      </c>
      <c r="B22" s="117"/>
    </row>
    <row r="23" spans="1:2" ht="27.75" customHeight="1">
      <c r="A23" s="34" t="s">
        <v>23</v>
      </c>
      <c r="B23" s="117">
        <v>31800</v>
      </c>
    </row>
    <row r="24" spans="1:2" ht="27.75" customHeight="1">
      <c r="A24" s="34" t="s">
        <v>24</v>
      </c>
      <c r="B24" s="117">
        <v>1460</v>
      </c>
    </row>
    <row r="25" spans="1:2" ht="27.75" customHeight="1">
      <c r="A25" s="41" t="s">
        <v>25</v>
      </c>
      <c r="B25" s="117">
        <f>B5+B16+B23+B24</f>
        <v>98147</v>
      </c>
    </row>
    <row r="26" spans="1:2" ht="25.5" customHeight="1">
      <c r="A26" s="24" t="s">
        <v>26</v>
      </c>
      <c r="B26" s="24"/>
    </row>
  </sheetData>
  <sheetProtection/>
  <mergeCells count="2">
    <mergeCell ref="A2:B2"/>
    <mergeCell ref="A26:B26"/>
  </mergeCells>
  <printOptions horizontalCentered="1"/>
  <pageMargins left="0.39" right="0.39" top="0.74" bottom="0.94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Zeros="0" view="pageBreakPreview" zoomScale="115" zoomScaleSheetLayoutView="115" workbookViewId="0" topLeftCell="A1">
      <selection activeCell="B27" sqref="B27:B28"/>
    </sheetView>
  </sheetViews>
  <sheetFormatPr defaultColWidth="9.00390625" defaultRowHeight="13.5"/>
  <cols>
    <col min="1" max="1" width="38.75390625" style="97" customWidth="1"/>
    <col min="2" max="2" width="38.75390625" style="98" customWidth="1"/>
    <col min="3" max="6" width="20.75390625" style="98" customWidth="1"/>
    <col min="7" max="232" width="8.625" style="98" bestFit="1" customWidth="1"/>
    <col min="233" max="234" width="8.625" style="98" customWidth="1"/>
    <col min="235" max="16384" width="9.00390625" style="99" customWidth="1"/>
  </cols>
  <sheetData>
    <row r="1" ht="18.75" customHeight="1">
      <c r="A1" s="100" t="s">
        <v>27</v>
      </c>
    </row>
    <row r="2" spans="1:2" ht="27" customHeight="1">
      <c r="A2" s="2" t="s">
        <v>28</v>
      </c>
      <c r="B2" s="3"/>
    </row>
    <row r="3" spans="1:10" ht="24.75" customHeight="1">
      <c r="A3" s="101"/>
      <c r="B3" s="4" t="s">
        <v>2</v>
      </c>
      <c r="C3" s="31"/>
      <c r="D3" s="31"/>
      <c r="E3" s="31"/>
      <c r="F3" s="31"/>
      <c r="G3" s="31"/>
      <c r="H3" s="31"/>
      <c r="I3" s="31"/>
      <c r="J3" s="31"/>
    </row>
    <row r="4" spans="1:2" ht="27" customHeight="1">
      <c r="A4" s="102" t="s">
        <v>3</v>
      </c>
      <c r="B4" s="103" t="s">
        <v>4</v>
      </c>
    </row>
    <row r="5" spans="1:2" ht="27.75" customHeight="1">
      <c r="A5" s="7" t="s">
        <v>29</v>
      </c>
      <c r="B5" s="104">
        <f>SUM(B6:B30)</f>
        <v>96477</v>
      </c>
    </row>
    <row r="6" spans="1:2" ht="27.75" customHeight="1">
      <c r="A6" s="105" t="s">
        <v>30</v>
      </c>
      <c r="B6" s="106">
        <v>10380</v>
      </c>
    </row>
    <row r="7" spans="1:2" ht="27.75" customHeight="1">
      <c r="A7" s="105" t="s">
        <v>31</v>
      </c>
      <c r="B7" s="107"/>
    </row>
    <row r="8" spans="1:2" ht="27.75" customHeight="1">
      <c r="A8" s="105" t="s">
        <v>32</v>
      </c>
      <c r="B8" s="107"/>
    </row>
    <row r="9" spans="1:2" ht="27.75" customHeight="1">
      <c r="A9" s="105" t="s">
        <v>33</v>
      </c>
      <c r="B9" s="106">
        <v>12885</v>
      </c>
    </row>
    <row r="10" spans="1:2" ht="27.75" customHeight="1">
      <c r="A10" s="105" t="s">
        <v>34</v>
      </c>
      <c r="B10" s="106">
        <v>31785</v>
      </c>
    </row>
    <row r="11" spans="1:2" ht="27.75" customHeight="1">
      <c r="A11" s="105" t="s">
        <v>35</v>
      </c>
      <c r="B11" s="106">
        <v>1686</v>
      </c>
    </row>
    <row r="12" spans="1:2" ht="27.75" customHeight="1">
      <c r="A12" s="105" t="s">
        <v>36</v>
      </c>
      <c r="B12" s="106">
        <v>2196</v>
      </c>
    </row>
    <row r="13" spans="1:2" ht="27.75" customHeight="1">
      <c r="A13" s="105" t="s">
        <v>37</v>
      </c>
      <c r="B13" s="106">
        <v>8521</v>
      </c>
    </row>
    <row r="14" spans="1:2" ht="27.75" customHeight="1">
      <c r="A14" s="105" t="s">
        <v>38</v>
      </c>
      <c r="B14" s="106">
        <v>3324</v>
      </c>
    </row>
    <row r="15" spans="1:2" ht="27.75" customHeight="1">
      <c r="A15" s="105" t="s">
        <v>39</v>
      </c>
      <c r="B15" s="106">
        <v>832</v>
      </c>
    </row>
    <row r="16" spans="1:2" ht="27.75" customHeight="1">
      <c r="A16" s="105" t="s">
        <v>40</v>
      </c>
      <c r="B16" s="106">
        <v>9097</v>
      </c>
    </row>
    <row r="17" spans="1:2" ht="27.75" customHeight="1">
      <c r="A17" s="105" t="s">
        <v>41</v>
      </c>
      <c r="B17" s="106">
        <v>9518</v>
      </c>
    </row>
    <row r="18" spans="1:2" ht="27.75" customHeight="1">
      <c r="A18" s="105" t="s">
        <v>42</v>
      </c>
      <c r="B18" s="106">
        <v>595</v>
      </c>
    </row>
    <row r="19" spans="1:2" ht="27.75" customHeight="1">
      <c r="A19" s="105" t="s">
        <v>43</v>
      </c>
      <c r="B19" s="107"/>
    </row>
    <row r="20" spans="1:2" ht="27.75" customHeight="1">
      <c r="A20" s="105" t="s">
        <v>44</v>
      </c>
      <c r="B20" s="107"/>
    </row>
    <row r="21" spans="1:2" ht="27.75" customHeight="1">
      <c r="A21" s="105" t="s">
        <v>45</v>
      </c>
      <c r="B21" s="107"/>
    </row>
    <row r="22" spans="1:2" ht="27.75" customHeight="1">
      <c r="A22" s="105" t="s">
        <v>46</v>
      </c>
      <c r="B22" s="107"/>
    </row>
    <row r="23" spans="1:2" ht="27.75" customHeight="1">
      <c r="A23" s="105" t="s">
        <v>47</v>
      </c>
      <c r="B23" s="106">
        <v>505</v>
      </c>
    </row>
    <row r="24" spans="1:2" ht="27.75" customHeight="1">
      <c r="A24" s="105" t="s">
        <v>48</v>
      </c>
      <c r="B24" s="106">
        <v>89</v>
      </c>
    </row>
    <row r="25" spans="1:2" ht="27.75" customHeight="1">
      <c r="A25" s="105" t="s">
        <v>49</v>
      </c>
      <c r="B25" s="106">
        <v>209</v>
      </c>
    </row>
    <row r="26" spans="1:2" ht="27.75" customHeight="1">
      <c r="A26" s="105" t="s">
        <v>50</v>
      </c>
      <c r="B26" s="106">
        <v>1910</v>
      </c>
    </row>
    <row r="27" spans="1:2" ht="27.75" customHeight="1">
      <c r="A27" s="105" t="s">
        <v>51</v>
      </c>
      <c r="B27" s="106">
        <v>1000</v>
      </c>
    </row>
    <row r="28" spans="1:2" ht="27.75" customHeight="1">
      <c r="A28" s="105" t="s">
        <v>52</v>
      </c>
      <c r="B28" s="106">
        <v>1945</v>
      </c>
    </row>
    <row r="29" spans="1:2" ht="27.75" customHeight="1">
      <c r="A29" s="105" t="s">
        <v>53</v>
      </c>
      <c r="B29" s="108"/>
    </row>
    <row r="30" spans="1:2" ht="27.75" customHeight="1">
      <c r="A30" s="109" t="s">
        <v>54</v>
      </c>
      <c r="B30" s="108"/>
    </row>
    <row r="31" spans="1:2" ht="27.75" customHeight="1">
      <c r="A31" s="110" t="s">
        <v>55</v>
      </c>
      <c r="B31" s="111"/>
    </row>
    <row r="32" spans="1:2" ht="27.75" customHeight="1">
      <c r="A32" s="110" t="s">
        <v>56</v>
      </c>
      <c r="B32" s="111"/>
    </row>
    <row r="33" spans="1:2" ht="27.75" customHeight="1">
      <c r="A33" s="112" t="s">
        <v>57</v>
      </c>
      <c r="B33" s="111"/>
    </row>
    <row r="34" spans="1:2" ht="27.75" customHeight="1">
      <c r="A34" s="113" t="s">
        <v>58</v>
      </c>
      <c r="B34" s="114">
        <v>1670</v>
      </c>
    </row>
    <row r="35" spans="1:2" ht="21" customHeight="1">
      <c r="A35" s="115" t="s">
        <v>59</v>
      </c>
      <c r="B35" s="35">
        <f>B34+B5</f>
        <v>98147</v>
      </c>
    </row>
    <row r="36" spans="1:2" ht="21.75" customHeight="1">
      <c r="A36" s="116" t="s">
        <v>26</v>
      </c>
      <c r="B36" s="116"/>
    </row>
  </sheetData>
  <sheetProtection/>
  <protectedRanges>
    <protectedRange sqref="A23" name="区域1"/>
  </protectedRanges>
  <mergeCells count="2">
    <mergeCell ref="A2:B2"/>
    <mergeCell ref="A36:B36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7"/>
  <sheetViews>
    <sheetView showZeros="0" view="pageBreakPreview" zoomScaleSheetLayoutView="100" workbookViewId="0" topLeftCell="A1">
      <selection activeCell="A6" sqref="A6:IV6"/>
    </sheetView>
  </sheetViews>
  <sheetFormatPr defaultColWidth="8.875" defaultRowHeight="13.5"/>
  <cols>
    <col min="1" max="1" width="15.75390625" style="0" customWidth="1"/>
    <col min="2" max="2" width="48.50390625" style="76" customWidth="1"/>
    <col min="3" max="3" width="23.375" style="77" customWidth="1"/>
  </cols>
  <sheetData>
    <row r="1" ht="21" customHeight="1">
      <c r="A1" s="78" t="s">
        <v>60</v>
      </c>
    </row>
    <row r="2" spans="1:8" ht="42" customHeight="1">
      <c r="A2" s="2" t="s">
        <v>61</v>
      </c>
      <c r="B2" s="3"/>
      <c r="C2" s="79"/>
      <c r="D2" s="80"/>
      <c r="E2" s="80"/>
      <c r="F2" s="80"/>
      <c r="G2" s="80"/>
      <c r="H2" s="80"/>
    </row>
    <row r="3" spans="2:3" s="75" customFormat="1" ht="27.75" customHeight="1">
      <c r="B3" s="81"/>
      <c r="C3" s="82" t="s">
        <v>2</v>
      </c>
    </row>
    <row r="4" spans="1:3" s="75" customFormat="1" ht="27.75" customHeight="1">
      <c r="A4" s="83" t="s">
        <v>62</v>
      </c>
      <c r="B4" s="83"/>
      <c r="C4" s="84" t="s">
        <v>4</v>
      </c>
    </row>
    <row r="5" spans="1:3" s="75" customFormat="1" ht="27.75" customHeight="1">
      <c r="A5" s="85" t="s">
        <v>63</v>
      </c>
      <c r="B5" s="86" t="s">
        <v>64</v>
      </c>
      <c r="C5" s="87"/>
    </row>
    <row r="6" spans="1:3" s="75" customFormat="1" ht="27.75" customHeight="1">
      <c r="A6" s="88" t="s">
        <v>65</v>
      </c>
      <c r="B6" s="89"/>
      <c r="C6" s="90">
        <f>C7+C59+C82+C94+C98+C112+C154+C168+C176+C190+C208+C214+C217+C222+C225+C233+C234</f>
        <v>96477</v>
      </c>
    </row>
    <row r="7" spans="1:3" s="75" customFormat="1" ht="27.75" customHeight="1">
      <c r="A7" s="91" t="s">
        <v>66</v>
      </c>
      <c r="B7" s="92" t="s">
        <v>67</v>
      </c>
      <c r="C7" s="93">
        <f>SUM(C8,C12,C16,C19,C23,C28,C30,C32,C34,C37,C39,C41,C45,C48,C52,C55)</f>
        <v>10380</v>
      </c>
    </row>
    <row r="8" spans="1:3" s="75" customFormat="1" ht="27.75" customHeight="1">
      <c r="A8" s="91" t="s">
        <v>68</v>
      </c>
      <c r="B8" s="92" t="s">
        <v>69</v>
      </c>
      <c r="C8" s="94">
        <f>SUM(C9:C11)</f>
        <v>149</v>
      </c>
    </row>
    <row r="9" spans="1:3" s="75" customFormat="1" ht="27.75" customHeight="1">
      <c r="A9" s="91" t="s">
        <v>70</v>
      </c>
      <c r="B9" s="92" t="s">
        <v>71</v>
      </c>
      <c r="C9" s="95">
        <v>75</v>
      </c>
    </row>
    <row r="10" spans="1:3" s="75" customFormat="1" ht="27.75" customHeight="1">
      <c r="A10" s="91" t="s">
        <v>72</v>
      </c>
      <c r="B10" s="92" t="s">
        <v>73</v>
      </c>
      <c r="C10" s="96">
        <v>30</v>
      </c>
    </row>
    <row r="11" spans="1:3" s="75" customFormat="1" ht="27.75" customHeight="1">
      <c r="A11" s="91" t="s">
        <v>74</v>
      </c>
      <c r="B11" s="92" t="s">
        <v>75</v>
      </c>
      <c r="C11" s="94">
        <v>44</v>
      </c>
    </row>
    <row r="12" spans="1:3" s="75" customFormat="1" ht="27.75" customHeight="1">
      <c r="A12" s="91" t="s">
        <v>76</v>
      </c>
      <c r="B12" s="92" t="s">
        <v>77</v>
      </c>
      <c r="C12" s="94">
        <f>SUM(C13:C15)</f>
        <v>1874</v>
      </c>
    </row>
    <row r="13" spans="1:3" s="75" customFormat="1" ht="27.75" customHeight="1">
      <c r="A13" s="91" t="s">
        <v>78</v>
      </c>
      <c r="B13" s="92" t="s">
        <v>71</v>
      </c>
      <c r="C13" s="94">
        <v>1115</v>
      </c>
    </row>
    <row r="14" spans="1:3" s="75" customFormat="1" ht="27.75" customHeight="1">
      <c r="A14" s="91" t="s">
        <v>79</v>
      </c>
      <c r="B14" s="92" t="s">
        <v>80</v>
      </c>
      <c r="C14" s="94">
        <v>40</v>
      </c>
    </row>
    <row r="15" spans="1:3" s="75" customFormat="1" ht="27.75" customHeight="1">
      <c r="A15" s="91" t="s">
        <v>81</v>
      </c>
      <c r="B15" s="92" t="s">
        <v>82</v>
      </c>
      <c r="C15" s="94">
        <v>719</v>
      </c>
    </row>
    <row r="16" spans="1:3" s="75" customFormat="1" ht="27.75" customHeight="1">
      <c r="A16" s="91" t="s">
        <v>83</v>
      </c>
      <c r="B16" s="92" t="s">
        <v>84</v>
      </c>
      <c r="C16" s="94">
        <f>SUM(C17:C18)</f>
        <v>273</v>
      </c>
    </row>
    <row r="17" spans="1:3" s="75" customFormat="1" ht="27.75" customHeight="1">
      <c r="A17" s="91">
        <v>2010401</v>
      </c>
      <c r="B17" s="92" t="s">
        <v>71</v>
      </c>
      <c r="C17" s="94">
        <v>268</v>
      </c>
    </row>
    <row r="18" spans="1:3" s="75" customFormat="1" ht="27.75" customHeight="1">
      <c r="A18" s="91" t="s">
        <v>85</v>
      </c>
      <c r="B18" s="92" t="s">
        <v>86</v>
      </c>
      <c r="C18" s="94">
        <v>5</v>
      </c>
    </row>
    <row r="19" spans="1:3" s="75" customFormat="1" ht="27.75" customHeight="1">
      <c r="A19" s="91" t="s">
        <v>87</v>
      </c>
      <c r="B19" s="92" t="s">
        <v>88</v>
      </c>
      <c r="C19" s="94">
        <f>SUM(C20:C22)</f>
        <v>174</v>
      </c>
    </row>
    <row r="20" spans="1:3" s="75" customFormat="1" ht="27.75" customHeight="1">
      <c r="A20" s="91" t="s">
        <v>89</v>
      </c>
      <c r="B20" s="92" t="s">
        <v>90</v>
      </c>
      <c r="C20" s="94">
        <v>25</v>
      </c>
    </row>
    <row r="21" spans="1:3" s="75" customFormat="1" ht="27.75" customHeight="1">
      <c r="A21" s="91" t="s">
        <v>91</v>
      </c>
      <c r="B21" s="92" t="s">
        <v>92</v>
      </c>
      <c r="C21" s="94">
        <v>147</v>
      </c>
    </row>
    <row r="22" spans="1:3" s="75" customFormat="1" ht="27.75" customHeight="1">
      <c r="A22" s="91" t="s">
        <v>93</v>
      </c>
      <c r="B22" s="92" t="s">
        <v>94</v>
      </c>
      <c r="C22" s="94">
        <v>2</v>
      </c>
    </row>
    <row r="23" spans="1:3" s="75" customFormat="1" ht="27.75" customHeight="1">
      <c r="A23" s="91" t="s">
        <v>95</v>
      </c>
      <c r="B23" s="92" t="s">
        <v>96</v>
      </c>
      <c r="C23" s="94">
        <f>SUM(C24:C27)</f>
        <v>890</v>
      </c>
    </row>
    <row r="24" spans="1:3" s="75" customFormat="1" ht="27.75" customHeight="1">
      <c r="A24" s="91" t="s">
        <v>97</v>
      </c>
      <c r="B24" s="92" t="s">
        <v>71</v>
      </c>
      <c r="C24" s="94">
        <v>608</v>
      </c>
    </row>
    <row r="25" spans="1:3" s="75" customFormat="1" ht="27.75" customHeight="1">
      <c r="A25" s="91" t="s">
        <v>98</v>
      </c>
      <c r="B25" s="92" t="s">
        <v>99</v>
      </c>
      <c r="C25" s="94">
        <v>6</v>
      </c>
    </row>
    <row r="26" spans="1:3" s="75" customFormat="1" ht="27.75" customHeight="1">
      <c r="A26" s="91" t="s">
        <v>100</v>
      </c>
      <c r="B26" s="92" t="s">
        <v>101</v>
      </c>
      <c r="C26" s="94">
        <v>23</v>
      </c>
    </row>
    <row r="27" spans="1:3" s="75" customFormat="1" ht="27.75" customHeight="1">
      <c r="A27" s="91" t="s">
        <v>102</v>
      </c>
      <c r="B27" s="92" t="s">
        <v>103</v>
      </c>
      <c r="C27" s="94">
        <v>253</v>
      </c>
    </row>
    <row r="28" spans="1:3" s="75" customFormat="1" ht="27.75" customHeight="1">
      <c r="A28" s="91" t="s">
        <v>104</v>
      </c>
      <c r="B28" s="92" t="s">
        <v>105</v>
      </c>
      <c r="C28" s="94">
        <f>SUM(C29)</f>
        <v>40</v>
      </c>
    </row>
    <row r="29" spans="1:3" s="75" customFormat="1" ht="27.75" customHeight="1">
      <c r="A29" s="91" t="s">
        <v>106</v>
      </c>
      <c r="B29" s="92" t="s">
        <v>107</v>
      </c>
      <c r="C29" s="94">
        <v>40</v>
      </c>
    </row>
    <row r="30" spans="1:3" s="75" customFormat="1" ht="27.75" customHeight="1">
      <c r="A30" s="91" t="s">
        <v>108</v>
      </c>
      <c r="B30" s="92" t="s">
        <v>109</v>
      </c>
      <c r="C30" s="94">
        <f>SUM(C31)</f>
        <v>70</v>
      </c>
    </row>
    <row r="31" spans="1:3" s="75" customFormat="1" ht="27.75" customHeight="1">
      <c r="A31" s="91" t="s">
        <v>110</v>
      </c>
      <c r="B31" s="92" t="s">
        <v>111</v>
      </c>
      <c r="C31" s="94">
        <v>70</v>
      </c>
    </row>
    <row r="32" spans="1:3" s="75" customFormat="1" ht="27.75" customHeight="1">
      <c r="A32" s="91" t="s">
        <v>112</v>
      </c>
      <c r="B32" s="92" t="s">
        <v>113</v>
      </c>
      <c r="C32" s="94"/>
    </row>
    <row r="33" spans="1:3" s="75" customFormat="1" ht="27.75" customHeight="1">
      <c r="A33" s="91" t="s">
        <v>114</v>
      </c>
      <c r="B33" s="92" t="s">
        <v>115</v>
      </c>
      <c r="C33" s="94"/>
    </row>
    <row r="34" spans="1:3" s="75" customFormat="1" ht="27.75" customHeight="1">
      <c r="A34" s="91" t="s">
        <v>116</v>
      </c>
      <c r="B34" s="92" t="s">
        <v>117</v>
      </c>
      <c r="C34" s="94">
        <f>SUM(C35:C36)</f>
        <v>266</v>
      </c>
    </row>
    <row r="35" spans="1:3" s="75" customFormat="1" ht="27.75" customHeight="1">
      <c r="A35" s="91" t="s">
        <v>118</v>
      </c>
      <c r="B35" s="92" t="s">
        <v>71</v>
      </c>
      <c r="C35" s="94">
        <v>251</v>
      </c>
    </row>
    <row r="36" spans="1:3" s="75" customFormat="1" ht="27.75" customHeight="1">
      <c r="A36" s="91" t="s">
        <v>119</v>
      </c>
      <c r="B36" s="92" t="s">
        <v>120</v>
      </c>
      <c r="C36" s="94">
        <v>15</v>
      </c>
    </row>
    <row r="37" spans="1:3" s="75" customFormat="1" ht="27.75" customHeight="1">
      <c r="A37" s="91" t="s">
        <v>121</v>
      </c>
      <c r="B37" s="92" t="s">
        <v>122</v>
      </c>
      <c r="C37" s="94">
        <f>SUM(C38)</f>
        <v>33</v>
      </c>
    </row>
    <row r="38" spans="1:3" s="75" customFormat="1" ht="27.75" customHeight="1">
      <c r="A38" s="91" t="s">
        <v>123</v>
      </c>
      <c r="B38" s="92" t="s">
        <v>124</v>
      </c>
      <c r="C38" s="94">
        <v>33</v>
      </c>
    </row>
    <row r="39" spans="1:3" s="75" customFormat="1" ht="27.75" customHeight="1">
      <c r="A39" s="91" t="s">
        <v>125</v>
      </c>
      <c r="B39" s="92" t="s">
        <v>126</v>
      </c>
      <c r="C39" s="94">
        <f>SUM(C40)</f>
        <v>12</v>
      </c>
    </row>
    <row r="40" spans="1:3" s="75" customFormat="1" ht="27.75" customHeight="1">
      <c r="A40" s="91" t="s">
        <v>127</v>
      </c>
      <c r="B40" s="92" t="s">
        <v>128</v>
      </c>
      <c r="C40" s="94">
        <v>12</v>
      </c>
    </row>
    <row r="41" spans="1:3" s="75" customFormat="1" ht="27.75" customHeight="1">
      <c r="A41" s="91" t="s">
        <v>129</v>
      </c>
      <c r="B41" s="92" t="s">
        <v>130</v>
      </c>
      <c r="C41" s="94">
        <f>SUM(C42:C44)</f>
        <v>322</v>
      </c>
    </row>
    <row r="42" spans="1:3" s="75" customFormat="1" ht="27.75" customHeight="1">
      <c r="A42" s="91" t="s">
        <v>131</v>
      </c>
      <c r="B42" s="92" t="s">
        <v>71</v>
      </c>
      <c r="C42" s="94">
        <v>133</v>
      </c>
    </row>
    <row r="43" spans="1:3" s="75" customFormat="1" ht="27.75" customHeight="1">
      <c r="A43" s="91" t="s">
        <v>132</v>
      </c>
      <c r="B43" s="92" t="s">
        <v>133</v>
      </c>
      <c r="C43" s="94">
        <v>117</v>
      </c>
    </row>
    <row r="44" spans="1:3" s="75" customFormat="1" ht="27.75" customHeight="1">
      <c r="A44" s="91" t="s">
        <v>134</v>
      </c>
      <c r="B44" s="92" t="s">
        <v>135</v>
      </c>
      <c r="C44" s="94">
        <v>72</v>
      </c>
    </row>
    <row r="45" spans="1:3" s="75" customFormat="1" ht="27.75" customHeight="1">
      <c r="A45" s="91" t="s">
        <v>136</v>
      </c>
      <c r="B45" s="92" t="s">
        <v>137</v>
      </c>
      <c r="C45" s="94">
        <f>SUM(C46:C47)</f>
        <v>1634</v>
      </c>
    </row>
    <row r="46" spans="1:3" s="75" customFormat="1" ht="27.75" customHeight="1">
      <c r="A46" s="91" t="s">
        <v>138</v>
      </c>
      <c r="B46" s="92" t="s">
        <v>71</v>
      </c>
      <c r="C46" s="94">
        <v>1030</v>
      </c>
    </row>
    <row r="47" spans="1:3" s="75" customFormat="1" ht="27.75" customHeight="1">
      <c r="A47" s="91" t="s">
        <v>139</v>
      </c>
      <c r="B47" s="92" t="s">
        <v>140</v>
      </c>
      <c r="C47" s="94">
        <v>604</v>
      </c>
    </row>
    <row r="48" spans="1:3" s="75" customFormat="1" ht="27.75" customHeight="1">
      <c r="A48" s="91" t="s">
        <v>141</v>
      </c>
      <c r="B48" s="92" t="s">
        <v>142</v>
      </c>
      <c r="C48" s="94">
        <f>SUM(C49:C51)</f>
        <v>1953</v>
      </c>
    </row>
    <row r="49" spans="1:3" s="75" customFormat="1" ht="27.75" customHeight="1">
      <c r="A49" s="91" t="s">
        <v>143</v>
      </c>
      <c r="B49" s="92" t="s">
        <v>71</v>
      </c>
      <c r="C49" s="94">
        <v>789</v>
      </c>
    </row>
    <row r="50" spans="1:3" s="75" customFormat="1" ht="27.75" customHeight="1">
      <c r="A50" s="91" t="s">
        <v>144</v>
      </c>
      <c r="B50" s="92" t="s">
        <v>145</v>
      </c>
      <c r="C50" s="94">
        <v>235</v>
      </c>
    </row>
    <row r="51" spans="1:3" s="75" customFormat="1" ht="27.75" customHeight="1">
      <c r="A51" s="91" t="s">
        <v>146</v>
      </c>
      <c r="B51" s="92" t="s">
        <v>147</v>
      </c>
      <c r="C51" s="94">
        <v>929</v>
      </c>
    </row>
    <row r="52" spans="1:3" s="75" customFormat="1" ht="27.75" customHeight="1">
      <c r="A52" s="91">
        <v>20137</v>
      </c>
      <c r="B52" s="92" t="s">
        <v>148</v>
      </c>
      <c r="C52" s="94">
        <f>SUM(C53:C54)</f>
        <v>1349</v>
      </c>
    </row>
    <row r="53" spans="1:3" s="75" customFormat="1" ht="27.75" customHeight="1">
      <c r="A53" s="91" t="s">
        <v>149</v>
      </c>
      <c r="B53" s="92" t="s">
        <v>145</v>
      </c>
      <c r="C53" s="94">
        <v>1308</v>
      </c>
    </row>
    <row r="54" spans="1:3" s="75" customFormat="1" ht="27.75" customHeight="1">
      <c r="A54" s="91" t="s">
        <v>150</v>
      </c>
      <c r="B54" s="92" t="s">
        <v>151</v>
      </c>
      <c r="C54" s="94">
        <v>41</v>
      </c>
    </row>
    <row r="55" spans="1:3" s="75" customFormat="1" ht="27.75" customHeight="1">
      <c r="A55" s="91" t="s">
        <v>152</v>
      </c>
      <c r="B55" s="92" t="s">
        <v>153</v>
      </c>
      <c r="C55" s="94">
        <f>SUM(C56:C58)</f>
        <v>1341</v>
      </c>
    </row>
    <row r="56" spans="1:3" s="75" customFormat="1" ht="27.75" customHeight="1">
      <c r="A56" s="91" t="s">
        <v>154</v>
      </c>
      <c r="B56" s="92" t="s">
        <v>71</v>
      </c>
      <c r="C56" s="94">
        <v>1169</v>
      </c>
    </row>
    <row r="57" spans="1:3" s="75" customFormat="1" ht="27.75" customHeight="1">
      <c r="A57" s="91" t="s">
        <v>155</v>
      </c>
      <c r="B57" s="92" t="s">
        <v>156</v>
      </c>
      <c r="C57" s="94">
        <v>3</v>
      </c>
    </row>
    <row r="58" spans="1:3" s="75" customFormat="1" ht="27.75" customHeight="1">
      <c r="A58" s="91" t="s">
        <v>157</v>
      </c>
      <c r="B58" s="92" t="s">
        <v>158</v>
      </c>
      <c r="C58" s="94">
        <v>169</v>
      </c>
    </row>
    <row r="59" spans="1:3" s="75" customFormat="1" ht="27.75" customHeight="1">
      <c r="A59" s="91" t="s">
        <v>159</v>
      </c>
      <c r="B59" s="92" t="s">
        <v>160</v>
      </c>
      <c r="C59" s="94">
        <f>SUM(C60,C62,C68,C70,C77,C80)</f>
        <v>12885</v>
      </c>
    </row>
    <row r="60" spans="1:3" s="75" customFormat="1" ht="27.75" customHeight="1">
      <c r="A60" s="91" t="s">
        <v>161</v>
      </c>
      <c r="B60" s="92" t="s">
        <v>162</v>
      </c>
      <c r="C60" s="94"/>
    </row>
    <row r="61" spans="1:3" s="75" customFormat="1" ht="27.75" customHeight="1">
      <c r="A61" s="91" t="s">
        <v>163</v>
      </c>
      <c r="B61" s="92" t="s">
        <v>164</v>
      </c>
      <c r="C61" s="94"/>
    </row>
    <row r="62" spans="1:3" s="75" customFormat="1" ht="27.75" customHeight="1">
      <c r="A62" s="91" t="s">
        <v>165</v>
      </c>
      <c r="B62" s="92" t="s">
        <v>166</v>
      </c>
      <c r="C62" s="94">
        <f>SUM(C63:C67)</f>
        <v>11866</v>
      </c>
    </row>
    <row r="63" spans="1:3" s="75" customFormat="1" ht="27.75" customHeight="1">
      <c r="A63" s="91" t="s">
        <v>167</v>
      </c>
      <c r="B63" s="92" t="s">
        <v>71</v>
      </c>
      <c r="C63" s="94">
        <v>9095</v>
      </c>
    </row>
    <row r="64" spans="1:3" s="75" customFormat="1" ht="27.75" customHeight="1">
      <c r="A64" s="91" t="s">
        <v>168</v>
      </c>
      <c r="B64" s="92" t="s">
        <v>101</v>
      </c>
      <c r="C64" s="94">
        <v>171</v>
      </c>
    </row>
    <row r="65" spans="1:3" s="75" customFormat="1" ht="27.75" customHeight="1">
      <c r="A65" s="91" t="s">
        <v>169</v>
      </c>
      <c r="B65" s="92" t="s">
        <v>170</v>
      </c>
      <c r="C65" s="94">
        <v>150</v>
      </c>
    </row>
    <row r="66" spans="1:3" s="75" customFormat="1" ht="27.75" customHeight="1">
      <c r="A66" s="91" t="s">
        <v>171</v>
      </c>
      <c r="B66" s="92" t="s">
        <v>172</v>
      </c>
      <c r="C66" s="94">
        <v>15</v>
      </c>
    </row>
    <row r="67" spans="1:3" s="75" customFormat="1" ht="27.75" customHeight="1">
      <c r="A67" s="91" t="s">
        <v>173</v>
      </c>
      <c r="B67" s="92" t="s">
        <v>174</v>
      </c>
      <c r="C67" s="94">
        <v>2435</v>
      </c>
    </row>
    <row r="68" spans="1:3" s="75" customFormat="1" ht="27.75" customHeight="1">
      <c r="A68" s="91" t="s">
        <v>175</v>
      </c>
      <c r="B68" s="92" t="s">
        <v>176</v>
      </c>
      <c r="C68" s="94">
        <f>SUM(C69)</f>
        <v>5</v>
      </c>
    </row>
    <row r="69" spans="1:3" s="75" customFormat="1" ht="27.75" customHeight="1">
      <c r="A69" s="91" t="s">
        <v>177</v>
      </c>
      <c r="B69" s="92" t="s">
        <v>178</v>
      </c>
      <c r="C69" s="94">
        <v>5</v>
      </c>
    </row>
    <row r="70" spans="1:3" s="75" customFormat="1" ht="27.75" customHeight="1">
      <c r="A70" s="91" t="s">
        <v>179</v>
      </c>
      <c r="B70" s="92" t="s">
        <v>180</v>
      </c>
      <c r="C70" s="94">
        <f>SUM(C71:C76)</f>
        <v>582</v>
      </c>
    </row>
    <row r="71" spans="1:3" s="75" customFormat="1" ht="27.75" customHeight="1">
      <c r="A71" s="91" t="s">
        <v>181</v>
      </c>
      <c r="B71" s="92" t="s">
        <v>71</v>
      </c>
      <c r="C71" s="94">
        <v>438</v>
      </c>
    </row>
    <row r="72" spans="1:3" s="75" customFormat="1" ht="27.75" customHeight="1">
      <c r="A72" s="91" t="s">
        <v>182</v>
      </c>
      <c r="B72" s="92" t="s">
        <v>183</v>
      </c>
      <c r="C72" s="94">
        <v>17</v>
      </c>
    </row>
    <row r="73" spans="1:3" s="75" customFormat="1" ht="27.75" customHeight="1">
      <c r="A73" s="91" t="s">
        <v>184</v>
      </c>
      <c r="B73" s="92" t="s">
        <v>185</v>
      </c>
      <c r="C73" s="94">
        <v>10</v>
      </c>
    </row>
    <row r="74" spans="1:3" s="75" customFormat="1" ht="27.75" customHeight="1">
      <c r="A74" s="91" t="s">
        <v>186</v>
      </c>
      <c r="B74" s="92" t="s">
        <v>187</v>
      </c>
      <c r="C74" s="94">
        <v>5</v>
      </c>
    </row>
    <row r="75" spans="1:3" s="75" customFormat="1" ht="27.75" customHeight="1">
      <c r="A75" s="91" t="s">
        <v>188</v>
      </c>
      <c r="B75" s="92" t="s">
        <v>189</v>
      </c>
      <c r="C75" s="94">
        <v>35</v>
      </c>
    </row>
    <row r="76" spans="1:3" s="75" customFormat="1" ht="27.75" customHeight="1">
      <c r="A76" s="91" t="s">
        <v>190</v>
      </c>
      <c r="B76" s="92" t="s">
        <v>191</v>
      </c>
      <c r="C76" s="94">
        <v>77</v>
      </c>
    </row>
    <row r="77" spans="1:3" s="75" customFormat="1" ht="27.75" customHeight="1">
      <c r="A77" s="91" t="s">
        <v>192</v>
      </c>
      <c r="B77" s="92" t="s">
        <v>193</v>
      </c>
      <c r="C77" s="94">
        <f>SUM(C78:C79)</f>
        <v>210</v>
      </c>
    </row>
    <row r="78" spans="1:3" s="75" customFormat="1" ht="27.75" customHeight="1">
      <c r="A78" s="91" t="s">
        <v>194</v>
      </c>
      <c r="B78" s="92" t="s">
        <v>195</v>
      </c>
      <c r="C78" s="94">
        <v>90</v>
      </c>
    </row>
    <row r="79" spans="1:3" s="75" customFormat="1" ht="27.75" customHeight="1">
      <c r="A79" s="91" t="s">
        <v>196</v>
      </c>
      <c r="B79" s="92" t="s">
        <v>197</v>
      </c>
      <c r="C79" s="94">
        <v>120</v>
      </c>
    </row>
    <row r="80" spans="1:3" s="75" customFormat="1" ht="27.75" customHeight="1">
      <c r="A80" s="91" t="s">
        <v>198</v>
      </c>
      <c r="B80" s="92" t="s">
        <v>199</v>
      </c>
      <c r="C80" s="94">
        <f>SUM(C81)</f>
        <v>222</v>
      </c>
    </row>
    <row r="81" spans="1:3" s="75" customFormat="1" ht="27.75" customHeight="1">
      <c r="A81" s="91" t="s">
        <v>200</v>
      </c>
      <c r="B81" s="92" t="s">
        <v>201</v>
      </c>
      <c r="C81" s="94">
        <v>222</v>
      </c>
    </row>
    <row r="82" spans="1:3" s="75" customFormat="1" ht="27.75" customHeight="1">
      <c r="A82" s="91" t="s">
        <v>202</v>
      </c>
      <c r="B82" s="92" t="s">
        <v>203</v>
      </c>
      <c r="C82" s="93">
        <f>SUM(C83,C86,C90,C92)</f>
        <v>31785</v>
      </c>
    </row>
    <row r="83" spans="1:3" s="75" customFormat="1" ht="27.75" customHeight="1">
      <c r="A83" s="91" t="s">
        <v>204</v>
      </c>
      <c r="B83" s="92" t="s">
        <v>205</v>
      </c>
      <c r="C83" s="94">
        <f>SUM(C84:C85)</f>
        <v>978</v>
      </c>
    </row>
    <row r="84" spans="1:3" s="75" customFormat="1" ht="27.75" customHeight="1">
      <c r="A84" s="91" t="s">
        <v>206</v>
      </c>
      <c r="B84" s="92" t="s">
        <v>71</v>
      </c>
      <c r="C84" s="94">
        <v>368</v>
      </c>
    </row>
    <row r="85" spans="1:3" s="75" customFormat="1" ht="27.75" customHeight="1">
      <c r="A85" s="91" t="s">
        <v>207</v>
      </c>
      <c r="B85" s="92" t="s">
        <v>208</v>
      </c>
      <c r="C85" s="94">
        <v>610</v>
      </c>
    </row>
    <row r="86" spans="1:3" s="75" customFormat="1" ht="27.75" customHeight="1">
      <c r="A86" s="91" t="s">
        <v>209</v>
      </c>
      <c r="B86" s="92" t="s">
        <v>210</v>
      </c>
      <c r="C86" s="94">
        <f>SUM(C87:C89)</f>
        <v>30797</v>
      </c>
    </row>
    <row r="87" spans="1:3" s="75" customFormat="1" ht="27.75" customHeight="1">
      <c r="A87" s="91" t="s">
        <v>211</v>
      </c>
      <c r="B87" s="92" t="s">
        <v>212</v>
      </c>
      <c r="C87" s="94">
        <v>1132</v>
      </c>
    </row>
    <row r="88" spans="1:3" s="75" customFormat="1" ht="27.75" customHeight="1">
      <c r="A88" s="91" t="s">
        <v>213</v>
      </c>
      <c r="B88" s="92" t="s">
        <v>214</v>
      </c>
      <c r="C88" s="94">
        <v>19798</v>
      </c>
    </row>
    <row r="89" spans="1:3" s="75" customFormat="1" ht="27.75" customHeight="1">
      <c r="A89" s="91" t="s">
        <v>215</v>
      </c>
      <c r="B89" s="92" t="s">
        <v>216</v>
      </c>
      <c r="C89" s="94">
        <v>9867</v>
      </c>
    </row>
    <row r="90" spans="1:3" s="75" customFormat="1" ht="27.75" customHeight="1">
      <c r="A90" s="91" t="s">
        <v>217</v>
      </c>
      <c r="B90" s="92" t="s">
        <v>218</v>
      </c>
      <c r="C90" s="94">
        <f>SUM(C91)</f>
        <v>10</v>
      </c>
    </row>
    <row r="91" spans="1:3" s="75" customFormat="1" ht="27.75" customHeight="1">
      <c r="A91" s="91" t="s">
        <v>219</v>
      </c>
      <c r="B91" s="92" t="s">
        <v>220</v>
      </c>
      <c r="C91" s="94">
        <v>10</v>
      </c>
    </row>
    <row r="92" spans="1:3" s="75" customFormat="1" ht="27.75" customHeight="1">
      <c r="A92" s="91" t="s">
        <v>221</v>
      </c>
      <c r="B92" s="92" t="s">
        <v>222</v>
      </c>
      <c r="C92" s="94"/>
    </row>
    <row r="93" spans="1:3" s="75" customFormat="1" ht="27.75" customHeight="1">
      <c r="A93" s="91" t="s">
        <v>223</v>
      </c>
      <c r="B93" s="92" t="s">
        <v>224</v>
      </c>
      <c r="C93" s="94"/>
    </row>
    <row r="94" spans="1:3" s="75" customFormat="1" ht="27.75" customHeight="1">
      <c r="A94" s="91" t="s">
        <v>225</v>
      </c>
      <c r="B94" s="92" t="s">
        <v>226</v>
      </c>
      <c r="C94" s="93">
        <f>SUM(C95)</f>
        <v>1686</v>
      </c>
    </row>
    <row r="95" spans="1:3" s="75" customFormat="1" ht="27.75" customHeight="1">
      <c r="A95" s="91" t="s">
        <v>227</v>
      </c>
      <c r="B95" s="92" t="s">
        <v>228</v>
      </c>
      <c r="C95" s="94">
        <f>SUM(C96:C97)</f>
        <v>1686</v>
      </c>
    </row>
    <row r="96" spans="1:3" s="75" customFormat="1" ht="27.75" customHeight="1">
      <c r="A96" s="91" t="s">
        <v>229</v>
      </c>
      <c r="B96" s="92" t="s">
        <v>71</v>
      </c>
      <c r="C96" s="94">
        <v>391</v>
      </c>
    </row>
    <row r="97" spans="1:3" s="75" customFormat="1" ht="27.75" customHeight="1">
      <c r="A97" s="91" t="s">
        <v>230</v>
      </c>
      <c r="B97" s="92" t="s">
        <v>231</v>
      </c>
      <c r="C97" s="94">
        <v>1295</v>
      </c>
    </row>
    <row r="98" spans="1:3" s="75" customFormat="1" ht="27.75" customHeight="1">
      <c r="A98" s="91" t="s">
        <v>232</v>
      </c>
      <c r="B98" s="92" t="s">
        <v>233</v>
      </c>
      <c r="C98" s="94">
        <f>SUM(C99,C107,C110)</f>
        <v>2196</v>
      </c>
    </row>
    <row r="99" spans="1:3" s="75" customFormat="1" ht="27.75" customHeight="1">
      <c r="A99" s="91" t="s">
        <v>234</v>
      </c>
      <c r="B99" s="92" t="s">
        <v>235</v>
      </c>
      <c r="C99" s="94">
        <f>SUM(C100:C106)</f>
        <v>1833</v>
      </c>
    </row>
    <row r="100" spans="1:3" s="75" customFormat="1" ht="27.75" customHeight="1">
      <c r="A100" s="91" t="s">
        <v>236</v>
      </c>
      <c r="B100" s="92" t="s">
        <v>71</v>
      </c>
      <c r="C100" s="94">
        <v>752</v>
      </c>
    </row>
    <row r="101" spans="1:3" s="75" customFormat="1" ht="27.75" customHeight="1">
      <c r="A101" s="91" t="s">
        <v>237</v>
      </c>
      <c r="B101" s="92" t="s">
        <v>238</v>
      </c>
      <c r="C101" s="94">
        <v>24</v>
      </c>
    </row>
    <row r="102" spans="1:3" s="75" customFormat="1" ht="27.75" customHeight="1">
      <c r="A102" s="91" t="s">
        <v>239</v>
      </c>
      <c r="B102" s="92" t="s">
        <v>240</v>
      </c>
      <c r="C102" s="94">
        <v>7</v>
      </c>
    </row>
    <row r="103" spans="1:3" s="75" customFormat="1" ht="27.75" customHeight="1">
      <c r="A103" s="91" t="s">
        <v>241</v>
      </c>
      <c r="B103" s="92" t="s">
        <v>242</v>
      </c>
      <c r="C103" s="94">
        <v>130</v>
      </c>
    </row>
    <row r="104" spans="1:3" s="75" customFormat="1" ht="27.75" customHeight="1">
      <c r="A104" s="91" t="s">
        <v>243</v>
      </c>
      <c r="B104" s="92" t="s">
        <v>244</v>
      </c>
      <c r="C104" s="94">
        <v>614</v>
      </c>
    </row>
    <row r="105" spans="1:3" s="75" customFormat="1" ht="27.75" customHeight="1">
      <c r="A105" s="91" t="s">
        <v>245</v>
      </c>
      <c r="B105" s="92" t="s">
        <v>246</v>
      </c>
      <c r="C105" s="94">
        <v>2</v>
      </c>
    </row>
    <row r="106" spans="1:3" s="75" customFormat="1" ht="27.75" customHeight="1">
      <c r="A106" s="91" t="s">
        <v>247</v>
      </c>
      <c r="B106" s="92" t="s">
        <v>248</v>
      </c>
      <c r="C106" s="94">
        <v>304</v>
      </c>
    </row>
    <row r="107" spans="1:3" s="75" customFormat="1" ht="27.75" customHeight="1">
      <c r="A107" s="91" t="s">
        <v>249</v>
      </c>
      <c r="B107" s="92" t="s">
        <v>250</v>
      </c>
      <c r="C107" s="94">
        <f>SUM(C108:C109)</f>
        <v>246</v>
      </c>
    </row>
    <row r="108" spans="1:3" s="75" customFormat="1" ht="27.75" customHeight="1">
      <c r="A108" s="91" t="s">
        <v>251</v>
      </c>
      <c r="B108" s="92" t="s">
        <v>71</v>
      </c>
      <c r="C108" s="94">
        <v>198</v>
      </c>
    </row>
    <row r="109" spans="1:3" s="75" customFormat="1" ht="27.75" customHeight="1">
      <c r="A109" s="91" t="s">
        <v>252</v>
      </c>
      <c r="B109" s="92" t="s">
        <v>253</v>
      </c>
      <c r="C109" s="94">
        <v>48</v>
      </c>
    </row>
    <row r="110" spans="1:3" s="75" customFormat="1" ht="27.75" customHeight="1">
      <c r="A110" s="91" t="s">
        <v>254</v>
      </c>
      <c r="B110" s="92" t="s">
        <v>255</v>
      </c>
      <c r="C110" s="94">
        <f>SUM(C111)</f>
        <v>117</v>
      </c>
    </row>
    <row r="111" spans="1:3" s="75" customFormat="1" ht="27.75" customHeight="1">
      <c r="A111" s="91" t="s">
        <v>256</v>
      </c>
      <c r="B111" s="92" t="s">
        <v>257</v>
      </c>
      <c r="C111" s="94">
        <v>117</v>
      </c>
    </row>
    <row r="112" spans="1:3" s="75" customFormat="1" ht="27.75" customHeight="1">
      <c r="A112" s="91" t="s">
        <v>258</v>
      </c>
      <c r="B112" s="92" t="s">
        <v>259</v>
      </c>
      <c r="C112" s="94">
        <f>SUM(C113,C116,C119,C122,C128,C130,C133,C135,C138,C140,C142,C145,C147,C152)</f>
        <v>8521</v>
      </c>
    </row>
    <row r="113" spans="1:3" s="75" customFormat="1" ht="27.75" customHeight="1">
      <c r="A113" s="91" t="s">
        <v>260</v>
      </c>
      <c r="B113" s="92" t="s">
        <v>261</v>
      </c>
      <c r="C113" s="94">
        <f>SUM(C114:C115)</f>
        <v>836</v>
      </c>
    </row>
    <row r="114" spans="1:3" s="75" customFormat="1" ht="27.75" customHeight="1">
      <c r="A114" s="91" t="s">
        <v>262</v>
      </c>
      <c r="B114" s="92" t="s">
        <v>71</v>
      </c>
      <c r="C114" s="94">
        <v>766</v>
      </c>
    </row>
    <row r="115" spans="1:3" s="75" customFormat="1" ht="27.75" customHeight="1">
      <c r="A115" s="91" t="s">
        <v>263</v>
      </c>
      <c r="B115" s="92" t="s">
        <v>264</v>
      </c>
      <c r="C115" s="94">
        <v>70</v>
      </c>
    </row>
    <row r="116" spans="1:3" s="75" customFormat="1" ht="27.75" customHeight="1">
      <c r="A116" s="91" t="s">
        <v>265</v>
      </c>
      <c r="B116" s="92" t="s">
        <v>266</v>
      </c>
      <c r="C116" s="94">
        <f>SUM(C117:C118)</f>
        <v>710</v>
      </c>
    </row>
    <row r="117" spans="1:3" s="75" customFormat="1" ht="27.75" customHeight="1">
      <c r="A117" s="91" t="s">
        <v>267</v>
      </c>
      <c r="B117" s="92" t="s">
        <v>71</v>
      </c>
      <c r="C117" s="94">
        <v>452</v>
      </c>
    </row>
    <row r="118" spans="1:3" s="75" customFormat="1" ht="27.75" customHeight="1">
      <c r="A118" s="91" t="s">
        <v>268</v>
      </c>
      <c r="B118" s="92" t="s">
        <v>269</v>
      </c>
      <c r="C118" s="94">
        <v>258</v>
      </c>
    </row>
    <row r="119" spans="1:3" s="75" customFormat="1" ht="27.75" customHeight="1">
      <c r="A119" s="91" t="s">
        <v>270</v>
      </c>
      <c r="B119" s="92" t="s">
        <v>271</v>
      </c>
      <c r="C119" s="94">
        <f>SUM(C120:C121)</f>
        <v>3502</v>
      </c>
    </row>
    <row r="120" spans="1:3" s="75" customFormat="1" ht="27.75" customHeight="1">
      <c r="A120" s="91" t="s">
        <v>272</v>
      </c>
      <c r="B120" s="92" t="s">
        <v>273</v>
      </c>
      <c r="C120" s="94">
        <v>647</v>
      </c>
    </row>
    <row r="121" spans="1:3" s="75" customFormat="1" ht="27.75" customHeight="1">
      <c r="A121" s="91" t="s">
        <v>274</v>
      </c>
      <c r="B121" s="92" t="s">
        <v>275</v>
      </c>
      <c r="C121" s="94">
        <v>2855</v>
      </c>
    </row>
    <row r="122" spans="1:3" s="75" customFormat="1" ht="27.75" customHeight="1">
      <c r="A122" s="91" t="s">
        <v>276</v>
      </c>
      <c r="B122" s="92" t="s">
        <v>277</v>
      </c>
      <c r="C122" s="94">
        <f>SUM(C123:C127)</f>
        <v>1721</v>
      </c>
    </row>
    <row r="123" spans="1:3" s="75" customFormat="1" ht="27.75" customHeight="1">
      <c r="A123" s="91" t="s">
        <v>278</v>
      </c>
      <c r="B123" s="92" t="s">
        <v>279</v>
      </c>
      <c r="C123" s="94">
        <v>13</v>
      </c>
    </row>
    <row r="124" spans="1:3" s="75" customFormat="1" ht="27.75" customHeight="1">
      <c r="A124" s="91" t="s">
        <v>280</v>
      </c>
      <c r="B124" s="92" t="s">
        <v>281</v>
      </c>
      <c r="C124" s="94">
        <v>863</v>
      </c>
    </row>
    <row r="125" spans="1:3" s="75" customFormat="1" ht="27.75" customHeight="1">
      <c r="A125" s="91" t="s">
        <v>282</v>
      </c>
      <c r="B125" s="92" t="s">
        <v>283</v>
      </c>
      <c r="C125" s="94">
        <v>185</v>
      </c>
    </row>
    <row r="126" spans="1:3" s="75" customFormat="1" ht="27.75" customHeight="1">
      <c r="A126" s="91" t="s">
        <v>284</v>
      </c>
      <c r="B126" s="92" t="s">
        <v>285</v>
      </c>
      <c r="C126" s="94">
        <v>26</v>
      </c>
    </row>
    <row r="127" spans="1:3" s="75" customFormat="1" ht="27.75" customHeight="1">
      <c r="A127" s="91" t="s">
        <v>286</v>
      </c>
      <c r="B127" s="92" t="s">
        <v>287</v>
      </c>
      <c r="C127" s="94">
        <v>634</v>
      </c>
    </row>
    <row r="128" spans="1:3" s="75" customFormat="1" ht="27.75" customHeight="1">
      <c r="A128" s="91" t="s">
        <v>288</v>
      </c>
      <c r="B128" s="92" t="s">
        <v>289</v>
      </c>
      <c r="C128" s="94">
        <f>SUM(C129)</f>
        <v>437</v>
      </c>
    </row>
    <row r="129" spans="1:3" s="75" customFormat="1" ht="27.75" customHeight="1">
      <c r="A129" s="91" t="s">
        <v>290</v>
      </c>
      <c r="B129" s="92" t="s">
        <v>291</v>
      </c>
      <c r="C129" s="94">
        <v>437</v>
      </c>
    </row>
    <row r="130" spans="1:3" s="75" customFormat="1" ht="27.75" customHeight="1">
      <c r="A130" s="91" t="s">
        <v>292</v>
      </c>
      <c r="B130" s="92" t="s">
        <v>293</v>
      </c>
      <c r="C130" s="94">
        <f>SUM(C131:C132)</f>
        <v>173</v>
      </c>
    </row>
    <row r="131" spans="1:3" s="75" customFormat="1" ht="27.75" customHeight="1">
      <c r="A131" s="91" t="s">
        <v>294</v>
      </c>
      <c r="B131" s="92" t="s">
        <v>295</v>
      </c>
      <c r="C131" s="94">
        <v>9</v>
      </c>
    </row>
    <row r="132" spans="1:3" s="75" customFormat="1" ht="27.75" customHeight="1">
      <c r="A132" s="91" t="s">
        <v>296</v>
      </c>
      <c r="B132" s="92" t="s">
        <v>297</v>
      </c>
      <c r="C132" s="94">
        <v>164</v>
      </c>
    </row>
    <row r="133" spans="1:3" s="75" customFormat="1" ht="27.75" customHeight="1">
      <c r="A133" s="91" t="s">
        <v>298</v>
      </c>
      <c r="B133" s="92" t="s">
        <v>299</v>
      </c>
      <c r="C133" s="94">
        <f>SUM(C134)</f>
        <v>5</v>
      </c>
    </row>
    <row r="134" spans="1:3" s="75" customFormat="1" ht="27.75" customHeight="1">
      <c r="A134" s="91" t="s">
        <v>300</v>
      </c>
      <c r="B134" s="92" t="s">
        <v>301</v>
      </c>
      <c r="C134" s="94">
        <v>5</v>
      </c>
    </row>
    <row r="135" spans="1:3" s="75" customFormat="1" ht="27.75" customHeight="1">
      <c r="A135" s="91" t="s">
        <v>302</v>
      </c>
      <c r="B135" s="92" t="s">
        <v>303</v>
      </c>
      <c r="C135" s="94">
        <f>SUM(C136:C137)</f>
        <v>691</v>
      </c>
    </row>
    <row r="136" spans="1:3" s="75" customFormat="1" ht="27.75" customHeight="1">
      <c r="A136" s="91" t="s">
        <v>304</v>
      </c>
      <c r="B136" s="92" t="s">
        <v>305</v>
      </c>
      <c r="C136" s="94">
        <v>187</v>
      </c>
    </row>
    <row r="137" spans="1:3" s="75" customFormat="1" ht="27.75" customHeight="1">
      <c r="A137" s="91" t="s">
        <v>306</v>
      </c>
      <c r="B137" s="92" t="s">
        <v>307</v>
      </c>
      <c r="C137" s="94">
        <v>504</v>
      </c>
    </row>
    <row r="138" spans="1:3" s="75" customFormat="1" ht="27.75" customHeight="1">
      <c r="A138" s="91" t="s">
        <v>308</v>
      </c>
      <c r="B138" s="92" t="s">
        <v>309</v>
      </c>
      <c r="C138" s="94">
        <f>SUM(C139)</f>
        <v>60</v>
      </c>
    </row>
    <row r="139" spans="1:3" s="75" customFormat="1" ht="27.75" customHeight="1">
      <c r="A139" s="91" t="s">
        <v>310</v>
      </c>
      <c r="B139" s="92" t="s">
        <v>311</v>
      </c>
      <c r="C139" s="94">
        <v>60</v>
      </c>
    </row>
    <row r="140" spans="1:3" s="75" customFormat="1" ht="27.75" customHeight="1">
      <c r="A140" s="91" t="s">
        <v>312</v>
      </c>
      <c r="B140" s="92" t="s">
        <v>313</v>
      </c>
      <c r="C140" s="94">
        <f>C141</f>
        <v>34</v>
      </c>
    </row>
    <row r="141" spans="1:3" s="75" customFormat="1" ht="27.75" customHeight="1">
      <c r="A141" s="91" t="s">
        <v>314</v>
      </c>
      <c r="B141" s="92" t="s">
        <v>315</v>
      </c>
      <c r="C141" s="94">
        <v>34</v>
      </c>
    </row>
    <row r="142" spans="1:3" s="75" customFormat="1" ht="27.75" customHeight="1">
      <c r="A142" s="91" t="s">
        <v>316</v>
      </c>
      <c r="B142" s="92" t="s">
        <v>317</v>
      </c>
      <c r="C142" s="94">
        <f>SUM(C143:C144)</f>
        <v>35</v>
      </c>
    </row>
    <row r="143" spans="1:3" s="75" customFormat="1" ht="27.75" customHeight="1">
      <c r="A143" s="91" t="s">
        <v>318</v>
      </c>
      <c r="B143" s="92" t="s">
        <v>319</v>
      </c>
      <c r="C143" s="94"/>
    </row>
    <row r="144" spans="1:3" s="75" customFormat="1" ht="27.75" customHeight="1">
      <c r="A144" s="91" t="s">
        <v>320</v>
      </c>
      <c r="B144" s="92" t="s">
        <v>321</v>
      </c>
      <c r="C144" s="94">
        <v>35</v>
      </c>
    </row>
    <row r="145" spans="1:3" s="75" customFormat="1" ht="27.75" customHeight="1">
      <c r="A145" s="91" t="s">
        <v>322</v>
      </c>
      <c r="B145" s="92" t="s">
        <v>323</v>
      </c>
      <c r="C145" s="94"/>
    </row>
    <row r="146" spans="1:3" s="75" customFormat="1" ht="27.75" customHeight="1">
      <c r="A146" s="91" t="s">
        <v>324</v>
      </c>
      <c r="B146" s="92" t="s">
        <v>325</v>
      </c>
      <c r="C146" s="94"/>
    </row>
    <row r="147" spans="1:3" s="75" customFormat="1" ht="27.75" customHeight="1">
      <c r="A147" s="91" t="s">
        <v>326</v>
      </c>
      <c r="B147" s="92" t="s">
        <v>327</v>
      </c>
      <c r="C147" s="94">
        <f>SUM(C148:C151)</f>
        <v>156</v>
      </c>
    </row>
    <row r="148" spans="1:3" s="75" customFormat="1" ht="27.75" customHeight="1">
      <c r="A148" s="91" t="s">
        <v>328</v>
      </c>
      <c r="B148" s="92" t="s">
        <v>71</v>
      </c>
      <c r="C148" s="94"/>
    </row>
    <row r="149" spans="1:3" s="75" customFormat="1" ht="27.75" customHeight="1">
      <c r="A149" s="91" t="s">
        <v>329</v>
      </c>
      <c r="B149" s="92" t="s">
        <v>330</v>
      </c>
      <c r="C149" s="94">
        <v>12</v>
      </c>
    </row>
    <row r="150" spans="1:3" s="75" customFormat="1" ht="27.75" customHeight="1">
      <c r="A150" s="91" t="s">
        <v>331</v>
      </c>
      <c r="B150" s="92" t="s">
        <v>145</v>
      </c>
      <c r="C150" s="94">
        <v>131</v>
      </c>
    </row>
    <row r="151" spans="1:3" s="75" customFormat="1" ht="27.75" customHeight="1">
      <c r="A151" s="91" t="s">
        <v>332</v>
      </c>
      <c r="B151" s="92" t="s">
        <v>333</v>
      </c>
      <c r="C151" s="94">
        <v>13</v>
      </c>
    </row>
    <row r="152" spans="1:3" s="75" customFormat="1" ht="27.75" customHeight="1">
      <c r="A152" s="91" t="s">
        <v>334</v>
      </c>
      <c r="B152" s="92" t="s">
        <v>335</v>
      </c>
      <c r="C152" s="94">
        <f>C153</f>
        <v>161</v>
      </c>
    </row>
    <row r="153" spans="1:3" s="75" customFormat="1" ht="27.75" customHeight="1">
      <c r="A153" s="91" t="s">
        <v>336</v>
      </c>
      <c r="B153" s="92" t="s">
        <v>337</v>
      </c>
      <c r="C153" s="94">
        <v>161</v>
      </c>
    </row>
    <row r="154" spans="1:3" s="75" customFormat="1" ht="27.75" customHeight="1">
      <c r="A154" s="91" t="s">
        <v>338</v>
      </c>
      <c r="B154" s="92" t="s">
        <v>339</v>
      </c>
      <c r="C154" s="94">
        <f>SUM(C155,C158,C160,C162,C164,C166)</f>
        <v>3324</v>
      </c>
    </row>
    <row r="155" spans="1:3" s="75" customFormat="1" ht="27.75" customHeight="1">
      <c r="A155" s="91" t="s">
        <v>340</v>
      </c>
      <c r="B155" s="92" t="s">
        <v>341</v>
      </c>
      <c r="C155" s="94">
        <f>SUM(C156:C157)</f>
        <v>633</v>
      </c>
    </row>
    <row r="156" spans="1:3" s="75" customFormat="1" ht="27.75" customHeight="1">
      <c r="A156" s="91" t="s">
        <v>342</v>
      </c>
      <c r="B156" s="92" t="s">
        <v>71</v>
      </c>
      <c r="C156" s="94">
        <v>395</v>
      </c>
    </row>
    <row r="157" spans="1:3" s="75" customFormat="1" ht="27.75" customHeight="1">
      <c r="A157" s="91" t="s">
        <v>343</v>
      </c>
      <c r="B157" s="92" t="s">
        <v>344</v>
      </c>
      <c r="C157" s="94">
        <v>238</v>
      </c>
    </row>
    <row r="158" spans="1:3" s="75" customFormat="1" ht="27.75" customHeight="1">
      <c r="A158" s="91" t="s">
        <v>345</v>
      </c>
      <c r="B158" s="92" t="s">
        <v>346</v>
      </c>
      <c r="C158" s="94">
        <f>SUM(C159)</f>
        <v>114</v>
      </c>
    </row>
    <row r="159" spans="1:3" s="75" customFormat="1" ht="27.75" customHeight="1">
      <c r="A159" s="91" t="s">
        <v>347</v>
      </c>
      <c r="B159" s="92" t="s">
        <v>348</v>
      </c>
      <c r="C159" s="94">
        <v>114</v>
      </c>
    </row>
    <row r="160" spans="1:3" s="75" customFormat="1" ht="27.75" customHeight="1">
      <c r="A160" s="91" t="s">
        <v>349</v>
      </c>
      <c r="B160" s="92" t="s">
        <v>350</v>
      </c>
      <c r="C160" s="94">
        <f aca="true" t="shared" si="0" ref="C160:C164">C161</f>
        <v>889</v>
      </c>
    </row>
    <row r="161" spans="1:3" s="75" customFormat="1" ht="27.75" customHeight="1">
      <c r="A161" s="91" t="s">
        <v>351</v>
      </c>
      <c r="B161" s="92" t="s">
        <v>352</v>
      </c>
      <c r="C161" s="94">
        <v>889</v>
      </c>
    </row>
    <row r="162" spans="1:3" s="75" customFormat="1" ht="27.75" customHeight="1">
      <c r="A162" s="91" t="s">
        <v>353</v>
      </c>
      <c r="B162" s="92" t="s">
        <v>354</v>
      </c>
      <c r="C162" s="94">
        <f t="shared" si="0"/>
        <v>1096</v>
      </c>
    </row>
    <row r="163" spans="1:3" s="75" customFormat="1" ht="27.75" customHeight="1">
      <c r="A163" s="91" t="s">
        <v>355</v>
      </c>
      <c r="B163" s="92" t="s">
        <v>356</v>
      </c>
      <c r="C163" s="94">
        <v>1096</v>
      </c>
    </row>
    <row r="164" spans="1:3" s="75" customFormat="1" ht="27.75" customHeight="1">
      <c r="A164" s="91" t="s">
        <v>357</v>
      </c>
      <c r="B164" s="92" t="s">
        <v>358</v>
      </c>
      <c r="C164" s="94">
        <f t="shared" si="0"/>
        <v>592</v>
      </c>
    </row>
    <row r="165" spans="1:3" s="75" customFormat="1" ht="27.75" customHeight="1">
      <c r="A165" s="91" t="s">
        <v>359</v>
      </c>
      <c r="B165" s="92" t="s">
        <v>360</v>
      </c>
      <c r="C165" s="94">
        <v>592</v>
      </c>
    </row>
    <row r="166" spans="1:3" s="75" customFormat="1" ht="27.75" customHeight="1">
      <c r="A166" s="91" t="s">
        <v>361</v>
      </c>
      <c r="B166" s="92" t="s">
        <v>362</v>
      </c>
      <c r="C166" s="94"/>
    </row>
    <row r="167" spans="1:3" s="75" customFormat="1" ht="27.75" customHeight="1">
      <c r="A167" s="91" t="s">
        <v>363</v>
      </c>
      <c r="B167" s="92" t="s">
        <v>364</v>
      </c>
      <c r="C167" s="94"/>
    </row>
    <row r="168" spans="1:3" s="75" customFormat="1" ht="27.75" customHeight="1">
      <c r="A168" s="91" t="s">
        <v>365</v>
      </c>
      <c r="B168" s="92" t="s">
        <v>366</v>
      </c>
      <c r="C168" s="93">
        <f>SUM(C169,C172,C174)</f>
        <v>832</v>
      </c>
    </row>
    <row r="169" spans="1:3" s="75" customFormat="1" ht="27.75" customHeight="1">
      <c r="A169" s="91" t="s">
        <v>367</v>
      </c>
      <c r="B169" s="92" t="s">
        <v>368</v>
      </c>
      <c r="C169" s="94">
        <f>SUM(C170:C171)</f>
        <v>583</v>
      </c>
    </row>
    <row r="170" spans="1:3" s="75" customFormat="1" ht="27.75" customHeight="1">
      <c r="A170" s="91" t="s">
        <v>369</v>
      </c>
      <c r="B170" s="92" t="s">
        <v>71</v>
      </c>
      <c r="C170" s="94">
        <v>516</v>
      </c>
    </row>
    <row r="171" spans="1:3" s="75" customFormat="1" ht="27.75" customHeight="1">
      <c r="A171" s="91" t="s">
        <v>370</v>
      </c>
      <c r="B171" s="92" t="s">
        <v>371</v>
      </c>
      <c r="C171" s="94">
        <v>67</v>
      </c>
    </row>
    <row r="172" spans="1:3" s="75" customFormat="1" ht="27.75" customHeight="1">
      <c r="A172" s="91" t="s">
        <v>372</v>
      </c>
      <c r="B172" s="92" t="s">
        <v>373</v>
      </c>
      <c r="C172" s="94"/>
    </row>
    <row r="173" spans="1:3" s="75" customFormat="1" ht="27.75" customHeight="1">
      <c r="A173" s="91" t="s">
        <v>374</v>
      </c>
      <c r="B173" s="92" t="s">
        <v>375</v>
      </c>
      <c r="C173" s="94"/>
    </row>
    <row r="174" spans="1:3" s="75" customFormat="1" ht="27.75" customHeight="1">
      <c r="A174" s="91" t="s">
        <v>376</v>
      </c>
      <c r="B174" s="92" t="s">
        <v>377</v>
      </c>
      <c r="C174" s="94">
        <f>C175</f>
        <v>249</v>
      </c>
    </row>
    <row r="175" spans="1:3" s="75" customFormat="1" ht="27.75" customHeight="1">
      <c r="A175" s="91" t="s">
        <v>378</v>
      </c>
      <c r="B175" s="92" t="s">
        <v>379</v>
      </c>
      <c r="C175" s="94">
        <v>249</v>
      </c>
    </row>
    <row r="176" spans="1:3" s="75" customFormat="1" ht="27.75" customHeight="1">
      <c r="A176" s="91" t="s">
        <v>380</v>
      </c>
      <c r="B176" s="92" t="s">
        <v>381</v>
      </c>
      <c r="C176" s="94">
        <f>SUM(C177,C180,C182,C184,C186,C188)</f>
        <v>9097</v>
      </c>
    </row>
    <row r="177" spans="1:3" s="75" customFormat="1" ht="27.75" customHeight="1">
      <c r="A177" s="91" t="s">
        <v>382</v>
      </c>
      <c r="B177" s="92" t="s">
        <v>383</v>
      </c>
      <c r="C177" s="94">
        <f>SUM(C178:C179)</f>
        <v>1339</v>
      </c>
    </row>
    <row r="178" spans="1:3" s="75" customFormat="1" ht="27.75" customHeight="1">
      <c r="A178" s="91" t="s">
        <v>384</v>
      </c>
      <c r="B178" s="92" t="s">
        <v>71</v>
      </c>
      <c r="C178" s="94">
        <v>1071</v>
      </c>
    </row>
    <row r="179" spans="1:3" s="75" customFormat="1" ht="27.75" customHeight="1">
      <c r="A179" s="91" t="s">
        <v>385</v>
      </c>
      <c r="B179" s="92" t="s">
        <v>386</v>
      </c>
      <c r="C179" s="94">
        <v>268</v>
      </c>
    </row>
    <row r="180" spans="1:3" s="75" customFormat="1" ht="27.75" customHeight="1">
      <c r="A180" s="91" t="s">
        <v>387</v>
      </c>
      <c r="B180" s="92" t="s">
        <v>388</v>
      </c>
      <c r="C180" s="94">
        <f aca="true" t="shared" si="1" ref="C180:C184">C181</f>
        <v>50</v>
      </c>
    </row>
    <row r="181" spans="1:3" s="75" customFormat="1" ht="27.75" customHeight="1">
      <c r="A181" s="91" t="s">
        <v>389</v>
      </c>
      <c r="B181" s="92" t="s">
        <v>390</v>
      </c>
      <c r="C181" s="94">
        <v>50</v>
      </c>
    </row>
    <row r="182" spans="1:3" s="75" customFormat="1" ht="27.75" customHeight="1">
      <c r="A182" s="91" t="s">
        <v>391</v>
      </c>
      <c r="B182" s="92" t="s">
        <v>392</v>
      </c>
      <c r="C182" s="94">
        <f t="shared" si="1"/>
        <v>642</v>
      </c>
    </row>
    <row r="183" spans="1:3" s="75" customFormat="1" ht="27.75" customHeight="1">
      <c r="A183" s="91" t="s">
        <v>393</v>
      </c>
      <c r="B183" s="92" t="s">
        <v>394</v>
      </c>
      <c r="C183" s="94">
        <v>642</v>
      </c>
    </row>
    <row r="184" spans="1:3" s="75" customFormat="1" ht="27.75" customHeight="1">
      <c r="A184" s="91" t="s">
        <v>395</v>
      </c>
      <c r="B184" s="92" t="s">
        <v>396</v>
      </c>
      <c r="C184" s="94">
        <f t="shared" si="1"/>
        <v>4943</v>
      </c>
    </row>
    <row r="185" spans="1:3" s="75" customFormat="1" ht="27.75" customHeight="1">
      <c r="A185" s="91" t="s">
        <v>397</v>
      </c>
      <c r="B185" s="92" t="s">
        <v>398</v>
      </c>
      <c r="C185" s="94">
        <v>4943</v>
      </c>
    </row>
    <row r="186" spans="1:3" s="75" customFormat="1" ht="27.75" customHeight="1">
      <c r="A186" s="91" t="s">
        <v>399</v>
      </c>
      <c r="B186" s="92" t="s">
        <v>400</v>
      </c>
      <c r="C186" s="94">
        <f>C187</f>
        <v>10</v>
      </c>
    </row>
    <row r="187" spans="1:3" s="75" customFormat="1" ht="27.75" customHeight="1">
      <c r="A187" s="91" t="s">
        <v>401</v>
      </c>
      <c r="B187" s="92" t="s">
        <v>402</v>
      </c>
      <c r="C187" s="94">
        <v>10</v>
      </c>
    </row>
    <row r="188" spans="1:3" s="75" customFormat="1" ht="27.75" customHeight="1">
      <c r="A188" s="91" t="s">
        <v>403</v>
      </c>
      <c r="B188" s="92" t="s">
        <v>404</v>
      </c>
      <c r="C188" s="94">
        <f>C189</f>
        <v>2113</v>
      </c>
    </row>
    <row r="189" spans="1:3" s="75" customFormat="1" ht="27.75" customHeight="1">
      <c r="A189" s="91" t="s">
        <v>405</v>
      </c>
      <c r="B189" s="92" t="s">
        <v>406</v>
      </c>
      <c r="C189" s="94">
        <v>2113</v>
      </c>
    </row>
    <row r="190" spans="1:3" s="75" customFormat="1" ht="27.75" customHeight="1">
      <c r="A190" s="91" t="s">
        <v>407</v>
      </c>
      <c r="B190" s="92" t="s">
        <v>408</v>
      </c>
      <c r="C190" s="93">
        <f>SUM(C191,C198,C200,C205)</f>
        <v>9518</v>
      </c>
    </row>
    <row r="191" spans="1:3" s="75" customFormat="1" ht="27.75" customHeight="1">
      <c r="A191" s="91" t="s">
        <v>409</v>
      </c>
      <c r="B191" s="92" t="s">
        <v>410</v>
      </c>
      <c r="C191" s="94">
        <f>SUM(C192:C197)</f>
        <v>7392</v>
      </c>
    </row>
    <row r="192" spans="1:3" s="75" customFormat="1" ht="27.75" customHeight="1">
      <c r="A192" s="91" t="s">
        <v>411</v>
      </c>
      <c r="B192" s="92" t="s">
        <v>71</v>
      </c>
      <c r="C192" s="94">
        <v>1067</v>
      </c>
    </row>
    <row r="193" spans="1:3" s="75" customFormat="1" ht="27.75" customHeight="1">
      <c r="A193" s="91" t="s">
        <v>412</v>
      </c>
      <c r="B193" s="92" t="s">
        <v>145</v>
      </c>
      <c r="C193" s="94">
        <v>1368</v>
      </c>
    </row>
    <row r="194" spans="1:3" s="75" customFormat="1" ht="27.75" customHeight="1">
      <c r="A194" s="91" t="s">
        <v>413</v>
      </c>
      <c r="B194" s="92" t="s">
        <v>414</v>
      </c>
      <c r="C194" s="94">
        <v>42</v>
      </c>
    </row>
    <row r="195" spans="1:3" s="75" customFormat="1" ht="27.75" customHeight="1">
      <c r="A195" s="91" t="s">
        <v>415</v>
      </c>
      <c r="B195" s="92" t="s">
        <v>416</v>
      </c>
      <c r="C195" s="94">
        <v>1</v>
      </c>
    </row>
    <row r="196" spans="1:3" s="75" customFormat="1" ht="27.75" customHeight="1">
      <c r="A196" s="91" t="s">
        <v>417</v>
      </c>
      <c r="B196" s="92" t="s">
        <v>418</v>
      </c>
      <c r="C196" s="94">
        <v>735</v>
      </c>
    </row>
    <row r="197" spans="1:3" s="75" customFormat="1" ht="27.75" customHeight="1">
      <c r="A197" s="91" t="s">
        <v>419</v>
      </c>
      <c r="B197" s="92" t="s">
        <v>420</v>
      </c>
      <c r="C197" s="94">
        <v>4179</v>
      </c>
    </row>
    <row r="198" spans="1:3" s="75" customFormat="1" ht="27.75" customHeight="1">
      <c r="A198" s="91" t="s">
        <v>421</v>
      </c>
      <c r="B198" s="92" t="s">
        <v>422</v>
      </c>
      <c r="C198" s="94">
        <f>C199</f>
        <v>22</v>
      </c>
    </row>
    <row r="199" spans="1:3" s="75" customFormat="1" ht="27.75" customHeight="1">
      <c r="A199" s="91" t="s">
        <v>423</v>
      </c>
      <c r="B199" s="92" t="s">
        <v>424</v>
      </c>
      <c r="C199" s="94">
        <v>22</v>
      </c>
    </row>
    <row r="200" spans="1:3" s="75" customFormat="1" ht="27.75" customHeight="1">
      <c r="A200" s="91" t="s">
        <v>425</v>
      </c>
      <c r="B200" s="92" t="s">
        <v>426</v>
      </c>
      <c r="C200" s="94">
        <f>SUM(C201:C204)</f>
        <v>1779</v>
      </c>
    </row>
    <row r="201" spans="1:3" s="75" customFormat="1" ht="27.75" customHeight="1">
      <c r="A201" s="91" t="s">
        <v>427</v>
      </c>
      <c r="B201" s="92" t="s">
        <v>71</v>
      </c>
      <c r="C201" s="94">
        <v>972</v>
      </c>
    </row>
    <row r="202" spans="1:3" s="75" customFormat="1" ht="27.75" customHeight="1">
      <c r="A202" s="91" t="s">
        <v>428</v>
      </c>
      <c r="B202" s="92" t="s">
        <v>429</v>
      </c>
      <c r="C202" s="94">
        <v>499</v>
      </c>
    </row>
    <row r="203" spans="1:3" s="75" customFormat="1" ht="27.75" customHeight="1">
      <c r="A203" s="91" t="s">
        <v>430</v>
      </c>
      <c r="B203" s="92" t="s">
        <v>431</v>
      </c>
      <c r="C203" s="94">
        <v>3</v>
      </c>
    </row>
    <row r="204" spans="1:3" s="75" customFormat="1" ht="27.75" customHeight="1">
      <c r="A204" s="91" t="s">
        <v>432</v>
      </c>
      <c r="B204" s="92" t="s">
        <v>433</v>
      </c>
      <c r="C204" s="94">
        <v>305</v>
      </c>
    </row>
    <row r="205" spans="1:3" s="75" customFormat="1" ht="27.75" customHeight="1">
      <c r="A205" s="91" t="s">
        <v>434</v>
      </c>
      <c r="B205" s="92" t="s">
        <v>435</v>
      </c>
      <c r="C205" s="94">
        <f>C206:C206</f>
        <v>325</v>
      </c>
    </row>
    <row r="206" spans="1:3" s="75" customFormat="1" ht="27.75" customHeight="1">
      <c r="A206" s="91" t="s">
        <v>436</v>
      </c>
      <c r="B206" s="92" t="s">
        <v>437</v>
      </c>
      <c r="C206" s="94">
        <v>325</v>
      </c>
    </row>
    <row r="207" spans="1:3" s="75" customFormat="1" ht="27.75" customHeight="1">
      <c r="A207" s="91" t="s">
        <v>438</v>
      </c>
      <c r="B207" s="92" t="s">
        <v>439</v>
      </c>
      <c r="C207" s="94"/>
    </row>
    <row r="208" spans="1:3" s="75" customFormat="1" ht="27.75" customHeight="1">
      <c r="A208" s="91" t="s">
        <v>440</v>
      </c>
      <c r="B208" s="92" t="s">
        <v>441</v>
      </c>
      <c r="C208" s="94">
        <f>SUM(C209,C212)</f>
        <v>595</v>
      </c>
    </row>
    <row r="209" spans="1:3" s="75" customFormat="1" ht="27.75" customHeight="1">
      <c r="A209" s="91" t="s">
        <v>442</v>
      </c>
      <c r="B209" s="92" t="s">
        <v>443</v>
      </c>
      <c r="C209" s="94">
        <f>SUM(C210:C211)</f>
        <v>352</v>
      </c>
    </row>
    <row r="210" spans="1:3" s="75" customFormat="1" ht="27.75" customHeight="1">
      <c r="A210" s="91" t="s">
        <v>444</v>
      </c>
      <c r="B210" s="92" t="s">
        <v>445</v>
      </c>
      <c r="C210" s="94">
        <v>1</v>
      </c>
    </row>
    <row r="211" spans="1:3" s="75" customFormat="1" ht="27.75" customHeight="1">
      <c r="A211" s="91" t="s">
        <v>446</v>
      </c>
      <c r="B211" s="92" t="s">
        <v>447</v>
      </c>
      <c r="C211" s="94">
        <v>351</v>
      </c>
    </row>
    <row r="212" spans="1:3" s="75" customFormat="1" ht="27.75" customHeight="1">
      <c r="A212" s="91" t="s">
        <v>448</v>
      </c>
      <c r="B212" s="92" t="s">
        <v>449</v>
      </c>
      <c r="C212" s="94">
        <f aca="true" t="shared" si="2" ref="C212:C215">C213</f>
        <v>243</v>
      </c>
    </row>
    <row r="213" spans="1:3" s="75" customFormat="1" ht="27.75" customHeight="1">
      <c r="A213" s="91" t="s">
        <v>450</v>
      </c>
      <c r="B213" s="92" t="s">
        <v>451</v>
      </c>
      <c r="C213" s="94">
        <v>243</v>
      </c>
    </row>
    <row r="214" spans="1:3" s="75" customFormat="1" ht="27.75" customHeight="1">
      <c r="A214" s="91" t="s">
        <v>452</v>
      </c>
      <c r="B214" s="92" t="s">
        <v>453</v>
      </c>
      <c r="C214" s="94">
        <f t="shared" si="2"/>
        <v>505</v>
      </c>
    </row>
    <row r="215" spans="1:3" s="75" customFormat="1" ht="27.75" customHeight="1">
      <c r="A215" s="91" t="s">
        <v>454</v>
      </c>
      <c r="B215" s="92" t="s">
        <v>455</v>
      </c>
      <c r="C215" s="94">
        <f t="shared" si="2"/>
        <v>505</v>
      </c>
    </row>
    <row r="216" spans="1:3" s="75" customFormat="1" ht="27.75" customHeight="1">
      <c r="A216" s="91" t="s">
        <v>456</v>
      </c>
      <c r="B216" s="92" t="s">
        <v>457</v>
      </c>
      <c r="C216" s="94">
        <v>505</v>
      </c>
    </row>
    <row r="217" spans="1:3" s="75" customFormat="1" ht="27.75" customHeight="1">
      <c r="A217" s="91" t="s">
        <v>458</v>
      </c>
      <c r="B217" s="92" t="s">
        <v>459</v>
      </c>
      <c r="C217" s="94">
        <f>SUM(C218)</f>
        <v>89</v>
      </c>
    </row>
    <row r="218" spans="1:3" s="75" customFormat="1" ht="27.75" customHeight="1">
      <c r="A218" s="91" t="s">
        <v>460</v>
      </c>
      <c r="B218" s="92" t="s">
        <v>461</v>
      </c>
      <c r="C218" s="94">
        <f>SUM(C219:C221)</f>
        <v>89</v>
      </c>
    </row>
    <row r="219" spans="1:3" s="75" customFormat="1" ht="27.75" customHeight="1">
      <c r="A219" s="91" t="s">
        <v>462</v>
      </c>
      <c r="B219" s="92" t="s">
        <v>463</v>
      </c>
      <c r="C219" s="94">
        <v>45</v>
      </c>
    </row>
    <row r="220" spans="1:3" s="75" customFormat="1" ht="27.75" customHeight="1">
      <c r="A220" s="91" t="s">
        <v>464</v>
      </c>
      <c r="B220" s="92" t="s">
        <v>465</v>
      </c>
      <c r="C220" s="94">
        <v>40</v>
      </c>
    </row>
    <row r="221" spans="1:3" s="75" customFormat="1" ht="27.75" customHeight="1">
      <c r="A221" s="91" t="s">
        <v>466</v>
      </c>
      <c r="B221" s="92" t="s">
        <v>467</v>
      </c>
      <c r="C221" s="94">
        <v>4</v>
      </c>
    </row>
    <row r="222" spans="1:3" s="75" customFormat="1" ht="27.75" customHeight="1">
      <c r="A222" s="91" t="s">
        <v>468</v>
      </c>
      <c r="B222" s="92" t="s">
        <v>469</v>
      </c>
      <c r="C222" s="94">
        <f>C223</f>
        <v>209</v>
      </c>
    </row>
    <row r="223" spans="1:3" s="75" customFormat="1" ht="27.75" customHeight="1">
      <c r="A223" s="91" t="s">
        <v>470</v>
      </c>
      <c r="B223" s="92" t="s">
        <v>471</v>
      </c>
      <c r="C223" s="94">
        <f>C224</f>
        <v>209</v>
      </c>
    </row>
    <row r="224" spans="1:3" s="75" customFormat="1" ht="27.75" customHeight="1">
      <c r="A224" s="91" t="s">
        <v>472</v>
      </c>
      <c r="B224" s="92" t="s">
        <v>473</v>
      </c>
      <c r="C224" s="94">
        <v>209</v>
      </c>
    </row>
    <row r="225" spans="1:3" s="75" customFormat="1" ht="27.75" customHeight="1">
      <c r="A225" s="91" t="s">
        <v>474</v>
      </c>
      <c r="B225" s="92" t="s">
        <v>475</v>
      </c>
      <c r="C225" s="94">
        <f>SUM(C226,C230)</f>
        <v>1910</v>
      </c>
    </row>
    <row r="226" spans="1:3" s="75" customFormat="1" ht="27.75" customHeight="1">
      <c r="A226" s="91" t="s">
        <v>476</v>
      </c>
      <c r="B226" s="92" t="s">
        <v>477</v>
      </c>
      <c r="C226" s="94">
        <f>SUM(C227:C229)</f>
        <v>547</v>
      </c>
    </row>
    <row r="227" spans="1:3" s="75" customFormat="1" ht="27.75" customHeight="1">
      <c r="A227" s="91" t="s">
        <v>478</v>
      </c>
      <c r="B227" s="92" t="s">
        <v>71</v>
      </c>
      <c r="C227" s="94">
        <v>402</v>
      </c>
    </row>
    <row r="228" spans="1:3" s="75" customFormat="1" ht="27.75" customHeight="1">
      <c r="A228" s="91" t="s">
        <v>479</v>
      </c>
      <c r="B228" s="92" t="s">
        <v>480</v>
      </c>
      <c r="C228" s="94">
        <v>115</v>
      </c>
    </row>
    <row r="229" spans="1:3" s="75" customFormat="1" ht="27.75" customHeight="1">
      <c r="A229" s="91" t="s">
        <v>481</v>
      </c>
      <c r="B229" s="92" t="s">
        <v>482</v>
      </c>
      <c r="C229" s="94">
        <v>30</v>
      </c>
    </row>
    <row r="230" spans="1:3" s="75" customFormat="1" ht="27.75" customHeight="1">
      <c r="A230" s="91" t="s">
        <v>483</v>
      </c>
      <c r="B230" s="92" t="s">
        <v>484</v>
      </c>
      <c r="C230" s="94">
        <f>SUM(C231:C232)</f>
        <v>1363</v>
      </c>
    </row>
    <row r="231" spans="1:3" s="75" customFormat="1" ht="27.75" customHeight="1">
      <c r="A231" s="91" t="s">
        <v>485</v>
      </c>
      <c r="B231" s="92" t="s">
        <v>71</v>
      </c>
      <c r="C231" s="94">
        <v>611</v>
      </c>
    </row>
    <row r="232" spans="1:3" s="75" customFormat="1" ht="27.75" customHeight="1">
      <c r="A232" s="91" t="s">
        <v>486</v>
      </c>
      <c r="B232" s="92" t="s">
        <v>487</v>
      </c>
      <c r="C232" s="94">
        <v>752</v>
      </c>
    </row>
    <row r="233" spans="1:3" s="75" customFormat="1" ht="27.75" customHeight="1">
      <c r="A233" s="91" t="s">
        <v>488</v>
      </c>
      <c r="B233" s="92" t="s">
        <v>489</v>
      </c>
      <c r="C233" s="94">
        <v>1000</v>
      </c>
    </row>
    <row r="234" spans="1:3" s="75" customFormat="1" ht="27.75" customHeight="1">
      <c r="A234" s="91" t="s">
        <v>490</v>
      </c>
      <c r="B234" s="92" t="s">
        <v>491</v>
      </c>
      <c r="C234" s="94">
        <f>SUM(C235:C236)</f>
        <v>1945</v>
      </c>
    </row>
    <row r="235" spans="1:3" s="75" customFormat="1" ht="27.75" customHeight="1">
      <c r="A235" s="91" t="s">
        <v>492</v>
      </c>
      <c r="B235" s="92" t="s">
        <v>493</v>
      </c>
      <c r="C235" s="94">
        <v>200</v>
      </c>
    </row>
    <row r="236" spans="1:3" s="75" customFormat="1" ht="27.75" customHeight="1">
      <c r="A236" s="91" t="s">
        <v>494</v>
      </c>
      <c r="B236" s="92" t="s">
        <v>495</v>
      </c>
      <c r="C236" s="94">
        <f>C237</f>
        <v>1745</v>
      </c>
    </row>
    <row r="237" spans="1:3" s="75" customFormat="1" ht="27.75" customHeight="1">
      <c r="A237" s="91" t="s">
        <v>496</v>
      </c>
      <c r="B237" s="92" t="s">
        <v>497</v>
      </c>
      <c r="C237" s="94">
        <v>1745</v>
      </c>
    </row>
  </sheetData>
  <sheetProtection/>
  <mergeCells count="4">
    <mergeCell ref="A2:C2"/>
    <mergeCell ref="A4:B4"/>
    <mergeCell ref="A6:B6"/>
    <mergeCell ref="C4:C5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3"/>
  <sheetViews>
    <sheetView showGridLines="0" showZeros="0" view="pageBreakPreview" zoomScaleSheetLayoutView="100" workbookViewId="0" topLeftCell="A1">
      <selection activeCell="A1" sqref="A1:IV1"/>
    </sheetView>
  </sheetViews>
  <sheetFormatPr defaultColWidth="9.875" defaultRowHeight="13.5"/>
  <cols>
    <col min="1" max="1" width="14.25390625" style="53" customWidth="1"/>
    <col min="2" max="2" width="44.50390625" style="54" customWidth="1"/>
    <col min="3" max="3" width="25.00390625" style="55" customWidth="1"/>
    <col min="4" max="16384" width="9.875" style="54" customWidth="1"/>
  </cols>
  <sheetData>
    <row r="1" ht="25.5" customHeight="1">
      <c r="A1" s="56" t="s">
        <v>498</v>
      </c>
    </row>
    <row r="2" spans="1:3" ht="58.5" customHeight="1">
      <c r="A2" s="2" t="s">
        <v>499</v>
      </c>
      <c r="B2" s="2"/>
      <c r="C2" s="2"/>
    </row>
    <row r="3" spans="1:3" ht="28.5" customHeight="1">
      <c r="A3" s="57"/>
      <c r="B3" s="58"/>
      <c r="C3" s="43" t="s">
        <v>500</v>
      </c>
    </row>
    <row r="4" spans="1:3" ht="27.75" customHeight="1">
      <c r="A4" s="59" t="s">
        <v>501</v>
      </c>
      <c r="B4" s="44" t="s">
        <v>64</v>
      </c>
      <c r="C4" s="60" t="s">
        <v>4</v>
      </c>
    </row>
    <row r="5" spans="1:3" ht="27.75" customHeight="1">
      <c r="A5" s="61"/>
      <c r="B5" s="59" t="s">
        <v>502</v>
      </c>
      <c r="C5" s="62">
        <f>C6+C11+C22+C30+C37+C41+C44+C48+C51+C57+C75+C78</f>
        <v>96477</v>
      </c>
    </row>
    <row r="6" spans="1:3" ht="27.75" customHeight="1">
      <c r="A6" s="63" t="s">
        <v>503</v>
      </c>
      <c r="B6" s="46" t="s">
        <v>504</v>
      </c>
      <c r="C6" s="62">
        <f>SUM(C7:C10)</f>
        <v>47850</v>
      </c>
    </row>
    <row r="7" spans="1:3" ht="27.75" customHeight="1">
      <c r="A7" s="64" t="s">
        <v>505</v>
      </c>
      <c r="B7" s="48" t="s">
        <v>506</v>
      </c>
      <c r="C7" s="49">
        <v>29921</v>
      </c>
    </row>
    <row r="8" spans="1:3" ht="27.75" customHeight="1">
      <c r="A8" s="64" t="s">
        <v>507</v>
      </c>
      <c r="B8" s="48" t="s">
        <v>508</v>
      </c>
      <c r="C8" s="49">
        <v>4175</v>
      </c>
    </row>
    <row r="9" spans="1:3" ht="27.75" customHeight="1">
      <c r="A9" s="64" t="s">
        <v>509</v>
      </c>
      <c r="B9" s="48" t="s">
        <v>510</v>
      </c>
      <c r="C9" s="49">
        <v>2502</v>
      </c>
    </row>
    <row r="10" spans="1:3" ht="27.75" customHeight="1">
      <c r="A10" s="64" t="s">
        <v>511</v>
      </c>
      <c r="B10" s="50" t="s">
        <v>512</v>
      </c>
      <c r="C10" s="49">
        <v>11252</v>
      </c>
    </row>
    <row r="11" spans="1:3" ht="27.75" customHeight="1">
      <c r="A11" s="63" t="s">
        <v>513</v>
      </c>
      <c r="B11" s="46" t="s">
        <v>514</v>
      </c>
      <c r="C11" s="65">
        <f>SUM(C12:C21)</f>
        <v>28652</v>
      </c>
    </row>
    <row r="12" spans="1:3" ht="27.75" customHeight="1">
      <c r="A12" s="64" t="s">
        <v>515</v>
      </c>
      <c r="B12" s="50" t="s">
        <v>516</v>
      </c>
      <c r="C12" s="49">
        <v>9584</v>
      </c>
    </row>
    <row r="13" spans="1:3" ht="27.75" customHeight="1">
      <c r="A13" s="64" t="s">
        <v>517</v>
      </c>
      <c r="B13" s="48" t="s">
        <v>518</v>
      </c>
      <c r="C13" s="49">
        <v>5</v>
      </c>
    </row>
    <row r="14" spans="1:3" s="52" customFormat="1" ht="27.75" customHeight="1">
      <c r="A14" s="64" t="s">
        <v>519</v>
      </c>
      <c r="B14" s="48" t="s">
        <v>520</v>
      </c>
      <c r="C14" s="49">
        <v>225</v>
      </c>
    </row>
    <row r="15" spans="1:3" ht="27.75" customHeight="1">
      <c r="A15" s="64" t="s">
        <v>521</v>
      </c>
      <c r="B15" s="48" t="s">
        <v>522</v>
      </c>
      <c r="C15" s="49">
        <v>467</v>
      </c>
    </row>
    <row r="16" spans="1:3" ht="27.75" customHeight="1">
      <c r="A16" s="64" t="s">
        <v>523</v>
      </c>
      <c r="B16" s="48" t="s">
        <v>524</v>
      </c>
      <c r="C16" s="49">
        <v>6365</v>
      </c>
    </row>
    <row r="17" spans="1:3" ht="27.75" customHeight="1">
      <c r="A17" s="64" t="s">
        <v>525</v>
      </c>
      <c r="B17" s="48" t="s">
        <v>526</v>
      </c>
      <c r="C17" s="49">
        <v>18</v>
      </c>
    </row>
    <row r="18" spans="1:3" ht="27.75" customHeight="1">
      <c r="A18" s="64" t="s">
        <v>527</v>
      </c>
      <c r="B18" s="48" t="s">
        <v>528</v>
      </c>
      <c r="C18" s="49">
        <v>16</v>
      </c>
    </row>
    <row r="19" spans="1:3" ht="27.75" customHeight="1">
      <c r="A19" s="63" t="s">
        <v>529</v>
      </c>
      <c r="B19" s="48" t="s">
        <v>530</v>
      </c>
      <c r="C19" s="49">
        <v>202</v>
      </c>
    </row>
    <row r="20" spans="1:3" ht="27.75" customHeight="1">
      <c r="A20" s="64" t="s">
        <v>531</v>
      </c>
      <c r="B20" s="48" t="s">
        <v>532</v>
      </c>
      <c r="C20" s="66">
        <v>1506</v>
      </c>
    </row>
    <row r="21" spans="1:3" ht="27.75" customHeight="1">
      <c r="A21" s="64" t="s">
        <v>533</v>
      </c>
      <c r="B21" s="48" t="s">
        <v>534</v>
      </c>
      <c r="C21" s="49">
        <v>10264</v>
      </c>
    </row>
    <row r="22" spans="1:3" ht="27.75" customHeight="1">
      <c r="A22" s="63" t="s">
        <v>535</v>
      </c>
      <c r="B22" s="46" t="s">
        <v>536</v>
      </c>
      <c r="C22" s="49">
        <f>SUM(C23:C29)</f>
        <v>576</v>
      </c>
    </row>
    <row r="23" spans="1:3" ht="27.75" customHeight="1">
      <c r="A23" s="64" t="s">
        <v>537</v>
      </c>
      <c r="B23" s="48" t="s">
        <v>538</v>
      </c>
      <c r="C23" s="49"/>
    </row>
    <row r="24" spans="1:3" ht="27.75" customHeight="1">
      <c r="A24" s="63" t="s">
        <v>539</v>
      </c>
      <c r="B24" s="48" t="s">
        <v>540</v>
      </c>
      <c r="C24" s="49">
        <v>312</v>
      </c>
    </row>
    <row r="25" spans="1:3" ht="27.75" customHeight="1">
      <c r="A25" s="64" t="s">
        <v>541</v>
      </c>
      <c r="B25" s="48" t="s">
        <v>542</v>
      </c>
      <c r="C25" s="49"/>
    </row>
    <row r="26" spans="1:3" ht="27.75" customHeight="1">
      <c r="A26" s="64" t="s">
        <v>543</v>
      </c>
      <c r="B26" s="48" t="s">
        <v>544</v>
      </c>
      <c r="C26" s="67"/>
    </row>
    <row r="27" spans="1:3" ht="27.75" customHeight="1">
      <c r="A27" s="64" t="s">
        <v>545</v>
      </c>
      <c r="B27" s="48" t="s">
        <v>546</v>
      </c>
      <c r="C27" s="67">
        <f>19+163</f>
        <v>182</v>
      </c>
    </row>
    <row r="28" spans="1:3" ht="27.75" customHeight="1">
      <c r="A28" s="64" t="s">
        <v>547</v>
      </c>
      <c r="B28" s="48" t="s">
        <v>548</v>
      </c>
      <c r="C28" s="67">
        <v>82</v>
      </c>
    </row>
    <row r="29" spans="1:3" ht="27.75" customHeight="1">
      <c r="A29" s="64" t="s">
        <v>549</v>
      </c>
      <c r="B29" s="48" t="s">
        <v>550</v>
      </c>
      <c r="C29" s="67"/>
    </row>
    <row r="30" spans="1:3" ht="27.75" customHeight="1">
      <c r="A30" s="63" t="s">
        <v>551</v>
      </c>
      <c r="B30" s="46" t="s">
        <v>552</v>
      </c>
      <c r="C30" s="67">
        <f>SUM(C31:C36)</f>
        <v>3664</v>
      </c>
    </row>
    <row r="31" spans="1:3" ht="27.75" customHeight="1">
      <c r="A31" s="64" t="s">
        <v>553</v>
      </c>
      <c r="B31" s="48" t="s">
        <v>538</v>
      </c>
      <c r="C31" s="67">
        <v>195</v>
      </c>
    </row>
    <row r="32" spans="1:3" ht="27.75" customHeight="1">
      <c r="A32" s="63" t="s">
        <v>554</v>
      </c>
      <c r="B32" s="48" t="s">
        <v>540</v>
      </c>
      <c r="C32" s="67">
        <v>1010</v>
      </c>
    </row>
    <row r="33" spans="1:3" ht="27.75" customHeight="1">
      <c r="A33" s="63" t="s">
        <v>555</v>
      </c>
      <c r="B33" s="48" t="s">
        <v>542</v>
      </c>
      <c r="C33" s="67">
        <v>25</v>
      </c>
    </row>
    <row r="34" spans="1:3" ht="27.75" customHeight="1">
      <c r="A34" s="63" t="s">
        <v>556</v>
      </c>
      <c r="B34" s="48" t="s">
        <v>546</v>
      </c>
      <c r="C34" s="67">
        <f>226+714+400</f>
        <v>1340</v>
      </c>
    </row>
    <row r="35" spans="1:3" ht="27.75" customHeight="1">
      <c r="A35" s="63" t="s">
        <v>557</v>
      </c>
      <c r="B35" s="48" t="s">
        <v>548</v>
      </c>
      <c r="C35" s="67">
        <v>555</v>
      </c>
    </row>
    <row r="36" spans="1:3" ht="27.75" customHeight="1">
      <c r="A36" s="64" t="s">
        <v>558</v>
      </c>
      <c r="B36" s="50" t="s">
        <v>550</v>
      </c>
      <c r="C36" s="67">
        <v>539</v>
      </c>
    </row>
    <row r="37" spans="1:3" ht="27.75" customHeight="1">
      <c r="A37" s="63" t="s">
        <v>559</v>
      </c>
      <c r="B37" s="46" t="s">
        <v>560</v>
      </c>
      <c r="C37" s="68"/>
    </row>
    <row r="38" spans="1:3" ht="27.75" customHeight="1">
      <c r="A38" s="64" t="s">
        <v>561</v>
      </c>
      <c r="B38" s="48" t="s">
        <v>562</v>
      </c>
      <c r="C38" s="69"/>
    </row>
    <row r="39" spans="1:3" ht="27.75" customHeight="1">
      <c r="A39" s="64" t="s">
        <v>563</v>
      </c>
      <c r="B39" s="48" t="s">
        <v>564</v>
      </c>
      <c r="C39" s="69"/>
    </row>
    <row r="40" spans="1:3" ht="27.75" customHeight="1">
      <c r="A40" s="64" t="s">
        <v>565</v>
      </c>
      <c r="B40" s="50" t="s">
        <v>566</v>
      </c>
      <c r="C40" s="69"/>
    </row>
    <row r="41" spans="1:3" ht="27.75" customHeight="1">
      <c r="A41" s="63" t="s">
        <v>567</v>
      </c>
      <c r="B41" s="46" t="s">
        <v>568</v>
      </c>
      <c r="C41" s="69"/>
    </row>
    <row r="42" spans="1:3" ht="27.75" customHeight="1">
      <c r="A42" s="64" t="s">
        <v>569</v>
      </c>
      <c r="B42" s="48" t="s">
        <v>570</v>
      </c>
      <c r="C42" s="69"/>
    </row>
    <row r="43" spans="1:3" ht="27.75" customHeight="1">
      <c r="A43" s="64" t="s">
        <v>571</v>
      </c>
      <c r="B43" s="48" t="s">
        <v>572</v>
      </c>
      <c r="C43" s="69"/>
    </row>
    <row r="44" spans="1:3" ht="27.75" customHeight="1">
      <c r="A44" s="63" t="s">
        <v>573</v>
      </c>
      <c r="B44" s="46" t="s">
        <v>574</v>
      </c>
      <c r="C44" s="69">
        <f>SUM(C45:C47)</f>
        <v>4521</v>
      </c>
    </row>
    <row r="45" spans="1:3" ht="27.75" customHeight="1">
      <c r="A45" s="64" t="s">
        <v>575</v>
      </c>
      <c r="B45" s="48" t="s">
        <v>576</v>
      </c>
      <c r="C45" s="69"/>
    </row>
    <row r="46" spans="1:3" ht="27.75" customHeight="1">
      <c r="A46" s="64" t="s">
        <v>577</v>
      </c>
      <c r="B46" s="48" t="s">
        <v>578</v>
      </c>
      <c r="C46" s="69"/>
    </row>
    <row r="47" spans="1:3" ht="27.75" customHeight="1">
      <c r="A47" s="64" t="s">
        <v>579</v>
      </c>
      <c r="B47" s="48" t="s">
        <v>580</v>
      </c>
      <c r="C47" s="69">
        <f>775+3746</f>
        <v>4521</v>
      </c>
    </row>
    <row r="48" spans="1:3" ht="27.75" customHeight="1">
      <c r="A48" s="63" t="s">
        <v>581</v>
      </c>
      <c r="B48" s="46" t="s">
        <v>582</v>
      </c>
      <c r="C48" s="70"/>
    </row>
    <row r="49" spans="1:3" ht="27.75" customHeight="1">
      <c r="A49" s="64" t="s">
        <v>583</v>
      </c>
      <c r="B49" s="48" t="s">
        <v>584</v>
      </c>
      <c r="C49" s="69"/>
    </row>
    <row r="50" spans="1:3" ht="27.75" customHeight="1">
      <c r="A50" s="64" t="s">
        <v>585</v>
      </c>
      <c r="B50" s="48" t="s">
        <v>586</v>
      </c>
      <c r="C50" s="69"/>
    </row>
    <row r="51" spans="1:3" ht="27.75" customHeight="1">
      <c r="A51" s="63" t="s">
        <v>587</v>
      </c>
      <c r="B51" s="46" t="s">
        <v>588</v>
      </c>
      <c r="C51" s="68">
        <f>C55+C56</f>
        <v>8404</v>
      </c>
    </row>
    <row r="52" spans="1:3" ht="27.75" customHeight="1">
      <c r="A52" s="64" t="s">
        <v>589</v>
      </c>
      <c r="B52" s="48" t="s">
        <v>590</v>
      </c>
      <c r="C52" s="69"/>
    </row>
    <row r="53" spans="1:3" ht="27.75" customHeight="1">
      <c r="A53" s="63" t="s">
        <v>591</v>
      </c>
      <c r="B53" s="48" t="s">
        <v>592</v>
      </c>
      <c r="C53" s="69"/>
    </row>
    <row r="54" spans="1:3" ht="27.75" customHeight="1">
      <c r="A54" s="63" t="s">
        <v>593</v>
      </c>
      <c r="B54" s="48" t="s">
        <v>594</v>
      </c>
      <c r="C54" s="69"/>
    </row>
    <row r="55" spans="1:3" ht="27.75" customHeight="1">
      <c r="A55" s="63" t="s">
        <v>595</v>
      </c>
      <c r="B55" s="48" t="s">
        <v>596</v>
      </c>
      <c r="C55" s="69">
        <v>3438</v>
      </c>
    </row>
    <row r="56" spans="1:3" ht="27.75" customHeight="1">
      <c r="A56" s="63" t="s">
        <v>597</v>
      </c>
      <c r="B56" s="48" t="s">
        <v>598</v>
      </c>
      <c r="C56" s="69">
        <f>4906+60</f>
        <v>4966</v>
      </c>
    </row>
    <row r="57" spans="1:3" ht="27.75" customHeight="1">
      <c r="A57" s="63" t="s">
        <v>599</v>
      </c>
      <c r="B57" s="46" t="s">
        <v>600</v>
      </c>
      <c r="C57" s="69"/>
    </row>
    <row r="58" spans="1:3" ht="27.75" customHeight="1">
      <c r="A58" s="64" t="s">
        <v>601</v>
      </c>
      <c r="B58" s="48" t="s">
        <v>602</v>
      </c>
      <c r="C58" s="69"/>
    </row>
    <row r="59" spans="1:3" ht="27.75" customHeight="1">
      <c r="A59" s="64" t="s">
        <v>603</v>
      </c>
      <c r="B59" s="48" t="s">
        <v>604</v>
      </c>
      <c r="C59" s="69"/>
    </row>
    <row r="60" spans="1:3" ht="27.75" customHeight="1">
      <c r="A60" s="63" t="s">
        <v>605</v>
      </c>
      <c r="B60" s="46" t="s">
        <v>606</v>
      </c>
      <c r="C60" s="70"/>
    </row>
    <row r="61" spans="1:3" ht="27.75" customHeight="1">
      <c r="A61" s="63" t="s">
        <v>607</v>
      </c>
      <c r="B61" s="71" t="s">
        <v>608</v>
      </c>
      <c r="C61" s="69"/>
    </row>
    <row r="62" spans="1:3" ht="27.75" customHeight="1">
      <c r="A62" s="64" t="s">
        <v>609</v>
      </c>
      <c r="B62" s="71" t="s">
        <v>610</v>
      </c>
      <c r="C62" s="69"/>
    </row>
    <row r="63" spans="1:3" ht="27.75" customHeight="1">
      <c r="A63" s="64" t="s">
        <v>611</v>
      </c>
      <c r="B63" s="72" t="s">
        <v>612</v>
      </c>
      <c r="C63" s="69"/>
    </row>
    <row r="64" spans="1:3" ht="27.75" customHeight="1">
      <c r="A64" s="64" t="s">
        <v>613</v>
      </c>
      <c r="B64" s="72" t="s">
        <v>614</v>
      </c>
      <c r="C64" s="69"/>
    </row>
    <row r="65" spans="1:3" ht="27.75" customHeight="1">
      <c r="A65" s="63" t="s">
        <v>615</v>
      </c>
      <c r="B65" s="46" t="s">
        <v>616</v>
      </c>
      <c r="C65" s="70"/>
    </row>
    <row r="66" spans="1:3" ht="27.75" customHeight="1">
      <c r="A66" s="64" t="s">
        <v>617</v>
      </c>
      <c r="B66" s="48" t="s">
        <v>618</v>
      </c>
      <c r="C66" s="69"/>
    </row>
    <row r="67" spans="1:3" ht="27.75" customHeight="1">
      <c r="A67" s="64" t="s">
        <v>619</v>
      </c>
      <c r="B67" s="48" t="s">
        <v>620</v>
      </c>
      <c r="C67" s="69"/>
    </row>
    <row r="68" spans="1:3" ht="27.75" customHeight="1">
      <c r="A68" s="63" t="s">
        <v>621</v>
      </c>
      <c r="B68" s="46" t="s">
        <v>622</v>
      </c>
      <c r="C68" s="69"/>
    </row>
    <row r="69" spans="1:3" ht="27.75" customHeight="1">
      <c r="A69" s="64" t="s">
        <v>623</v>
      </c>
      <c r="B69" s="48" t="s">
        <v>624</v>
      </c>
      <c r="C69" s="69"/>
    </row>
    <row r="70" spans="1:3" ht="27.75" customHeight="1">
      <c r="A70" s="64" t="s">
        <v>625</v>
      </c>
      <c r="B70" s="48" t="s">
        <v>626</v>
      </c>
      <c r="C70" s="69"/>
    </row>
    <row r="71" spans="1:3" ht="27.75" customHeight="1">
      <c r="A71" s="63" t="s">
        <v>627</v>
      </c>
      <c r="B71" s="48" t="s">
        <v>628</v>
      </c>
      <c r="C71" s="69"/>
    </row>
    <row r="72" spans="1:3" ht="27.75" customHeight="1">
      <c r="A72" s="63" t="s">
        <v>629</v>
      </c>
      <c r="B72" s="48" t="s">
        <v>630</v>
      </c>
      <c r="C72" s="69"/>
    </row>
    <row r="73" spans="1:3" ht="27.75" customHeight="1">
      <c r="A73" s="63" t="s">
        <v>631</v>
      </c>
      <c r="B73" s="48" t="s">
        <v>632</v>
      </c>
      <c r="C73" s="69"/>
    </row>
    <row r="74" spans="1:3" ht="27.75" customHeight="1">
      <c r="A74" s="63" t="s">
        <v>633</v>
      </c>
      <c r="B74" s="48" t="s">
        <v>634</v>
      </c>
      <c r="C74" s="69"/>
    </row>
    <row r="75" spans="1:3" ht="27.75" customHeight="1">
      <c r="A75" s="63" t="s">
        <v>635</v>
      </c>
      <c r="B75" s="46" t="s">
        <v>636</v>
      </c>
      <c r="C75" s="69">
        <f>SUM(C76:C77)</f>
        <v>1200</v>
      </c>
    </row>
    <row r="76" spans="1:3" ht="27.75" customHeight="1">
      <c r="A76" s="64" t="s">
        <v>637</v>
      </c>
      <c r="B76" s="48" t="s">
        <v>638</v>
      </c>
      <c r="C76" s="69">
        <v>1000</v>
      </c>
    </row>
    <row r="77" spans="1:3" ht="27.75" customHeight="1">
      <c r="A77" s="63" t="s">
        <v>639</v>
      </c>
      <c r="B77" s="73" t="s">
        <v>640</v>
      </c>
      <c r="C77" s="69">
        <v>200</v>
      </c>
    </row>
    <row r="78" spans="1:3" ht="27.75" customHeight="1">
      <c r="A78" s="63" t="s">
        <v>641</v>
      </c>
      <c r="B78" s="46" t="s">
        <v>491</v>
      </c>
      <c r="C78" s="69">
        <f>SUM(C81:C82)</f>
        <v>1610</v>
      </c>
    </row>
    <row r="79" spans="1:3" ht="27.75" customHeight="1">
      <c r="A79" s="64" t="s">
        <v>642</v>
      </c>
      <c r="B79" s="73" t="s">
        <v>643</v>
      </c>
      <c r="C79" s="69"/>
    </row>
    <row r="80" spans="1:3" ht="27.75" customHeight="1">
      <c r="A80" s="64" t="s">
        <v>644</v>
      </c>
      <c r="B80" s="73" t="s">
        <v>645</v>
      </c>
      <c r="C80" s="69"/>
    </row>
    <row r="81" spans="1:3" ht="27.75" customHeight="1">
      <c r="A81" s="63" t="s">
        <v>646</v>
      </c>
      <c r="B81" s="73" t="s">
        <v>647</v>
      </c>
      <c r="C81" s="69">
        <v>12</v>
      </c>
    </row>
    <row r="82" spans="1:3" ht="27.75" customHeight="1">
      <c r="A82" s="64" t="s">
        <v>648</v>
      </c>
      <c r="B82" s="71" t="s">
        <v>649</v>
      </c>
      <c r="C82" s="69">
        <v>1598</v>
      </c>
    </row>
    <row r="83" spans="1:3" ht="18.75" customHeight="1">
      <c r="A83" s="74" t="s">
        <v>650</v>
      </c>
      <c r="B83" s="74"/>
      <c r="C83" s="74"/>
    </row>
    <row r="85" ht="18" customHeight="1"/>
    <row r="86" ht="16.5" customHeight="1"/>
  </sheetData>
  <sheetProtection/>
  <mergeCells count="2">
    <mergeCell ref="A2:C2"/>
    <mergeCell ref="A83:C83"/>
  </mergeCells>
  <printOptions horizontalCentered="1"/>
  <pageMargins left="0.39" right="0.39" top="0.39" bottom="0.28" header="0.2" footer="0.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1" sqref="A11:B11"/>
    </sheetView>
  </sheetViews>
  <sheetFormatPr defaultColWidth="8.875" defaultRowHeight="13.5"/>
  <cols>
    <col min="1" max="1" width="56.75390625" style="0" customWidth="1"/>
    <col min="2" max="2" width="28.75390625" style="0" customWidth="1"/>
  </cols>
  <sheetData>
    <row r="1" ht="13.5">
      <c r="A1" s="24" t="s">
        <v>651</v>
      </c>
    </row>
    <row r="2" spans="1:4" ht="36" customHeight="1">
      <c r="A2" s="2" t="s">
        <v>652</v>
      </c>
      <c r="B2" s="3"/>
      <c r="C2" s="42"/>
      <c r="D2" s="42"/>
    </row>
    <row r="3" ht="24.75" customHeight="1">
      <c r="B3" s="43" t="s">
        <v>2</v>
      </c>
    </row>
    <row r="4" spans="1:2" ht="39.75" customHeight="1">
      <c r="A4" s="44" t="s">
        <v>3</v>
      </c>
      <c r="B4" s="45" t="s">
        <v>4</v>
      </c>
    </row>
    <row r="5" spans="1:2" ht="39.75" customHeight="1">
      <c r="A5" s="46" t="s">
        <v>653</v>
      </c>
      <c r="B5" s="47">
        <f>B6+B7+B10</f>
        <v>243</v>
      </c>
    </row>
    <row r="6" spans="1:2" ht="39.75" customHeight="1">
      <c r="A6" s="48" t="s">
        <v>654</v>
      </c>
      <c r="B6" s="49">
        <v>1</v>
      </c>
    </row>
    <row r="7" spans="1:2" ht="39.75" customHeight="1">
      <c r="A7" s="48" t="s">
        <v>655</v>
      </c>
      <c r="B7" s="49">
        <f>B8+B9</f>
        <v>227</v>
      </c>
    </row>
    <row r="8" spans="1:2" ht="39.75" customHeight="1">
      <c r="A8" s="48" t="s">
        <v>656</v>
      </c>
      <c r="B8" s="49">
        <v>25</v>
      </c>
    </row>
    <row r="9" spans="1:2" ht="39.75" customHeight="1">
      <c r="A9" s="50" t="s">
        <v>657</v>
      </c>
      <c r="B9" s="49">
        <v>202</v>
      </c>
    </row>
    <row r="10" spans="1:2" ht="39.75" customHeight="1">
      <c r="A10" s="8" t="s">
        <v>658</v>
      </c>
      <c r="B10" s="49">
        <v>15</v>
      </c>
    </row>
    <row r="11" spans="1:2" ht="38.25" customHeight="1">
      <c r="A11" s="51"/>
      <c r="B11" s="51"/>
    </row>
  </sheetData>
  <sheetProtection/>
  <mergeCells count="2">
    <mergeCell ref="A2:B2"/>
    <mergeCell ref="A11:B11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showZeros="0" view="pageBreakPreview" zoomScaleNormal="75" zoomScaleSheetLayoutView="100" workbookViewId="0" topLeftCell="A1">
      <selection activeCell="B21" sqref="B21"/>
    </sheetView>
  </sheetViews>
  <sheetFormatPr defaultColWidth="8.25390625" defaultRowHeight="13.5"/>
  <cols>
    <col min="1" max="1" width="38.75390625" style="25" customWidth="1"/>
    <col min="2" max="2" width="38.75390625" style="26" customWidth="1"/>
    <col min="3" max="6" width="24.625" style="26" customWidth="1"/>
    <col min="7" max="221" width="8.625" style="26" bestFit="1" customWidth="1"/>
    <col min="222" max="16384" width="8.25390625" style="11" customWidth="1"/>
  </cols>
  <sheetData>
    <row r="1" ht="22.5" customHeight="1">
      <c r="A1" s="27" t="s">
        <v>659</v>
      </c>
    </row>
    <row r="2" spans="1:2" ht="24" customHeight="1">
      <c r="A2" s="2" t="s">
        <v>660</v>
      </c>
      <c r="B2" s="3"/>
    </row>
    <row r="3" spans="1:10" ht="24.75" customHeight="1">
      <c r="A3" s="28"/>
      <c r="B3" s="4" t="s">
        <v>2</v>
      </c>
      <c r="C3" s="29"/>
      <c r="D3" s="30"/>
      <c r="E3" s="31"/>
      <c r="F3" s="31"/>
      <c r="G3" s="31"/>
      <c r="H3" s="31"/>
      <c r="I3" s="31"/>
      <c r="J3" s="31"/>
    </row>
    <row r="4" spans="1:2" ht="25.5" customHeight="1">
      <c r="A4" s="32" t="s">
        <v>661</v>
      </c>
      <c r="B4" s="33" t="s">
        <v>4</v>
      </c>
    </row>
    <row r="5" spans="1:2" ht="27.75" customHeight="1">
      <c r="A5" s="34" t="s">
        <v>662</v>
      </c>
      <c r="B5" s="35">
        <f>B6+B7</f>
        <v>34275</v>
      </c>
    </row>
    <row r="6" spans="1:2" ht="27.75" customHeight="1">
      <c r="A6" s="36" t="s">
        <v>663</v>
      </c>
      <c r="B6" s="37">
        <v>31280</v>
      </c>
    </row>
    <row r="7" spans="1:2" ht="27.75" customHeight="1">
      <c r="A7" s="36" t="s">
        <v>664</v>
      </c>
      <c r="B7" s="37">
        <v>2995</v>
      </c>
    </row>
    <row r="8" spans="1:2" ht="27.75" customHeight="1">
      <c r="A8" s="36" t="s">
        <v>665</v>
      </c>
      <c r="B8" s="37"/>
    </row>
    <row r="9" spans="1:2" ht="27.75" customHeight="1">
      <c r="A9" s="36" t="s">
        <v>666</v>
      </c>
      <c r="B9" s="37"/>
    </row>
    <row r="10" spans="1:2" ht="27.75" customHeight="1">
      <c r="A10" s="34" t="s">
        <v>667</v>
      </c>
      <c r="B10" s="35">
        <f>B13</f>
        <v>200</v>
      </c>
    </row>
    <row r="11" spans="1:2" ht="27.75" customHeight="1">
      <c r="A11" s="38" t="s">
        <v>668</v>
      </c>
      <c r="B11" s="35"/>
    </row>
    <row r="12" spans="1:2" ht="27.75" customHeight="1">
      <c r="A12" s="36" t="s">
        <v>669</v>
      </c>
      <c r="B12" s="35"/>
    </row>
    <row r="13" spans="1:2" ht="27.75" customHeight="1">
      <c r="A13" s="36" t="s">
        <v>670</v>
      </c>
      <c r="B13" s="37">
        <f>B14</f>
        <v>200</v>
      </c>
    </row>
    <row r="14" spans="1:4" ht="27.75" customHeight="1">
      <c r="A14" s="36" t="s">
        <v>671</v>
      </c>
      <c r="B14" s="37">
        <v>200</v>
      </c>
      <c r="C14" s="39"/>
      <c r="D14" s="40"/>
    </row>
    <row r="15" spans="1:2" ht="27.75" customHeight="1">
      <c r="A15" s="36" t="s">
        <v>672</v>
      </c>
      <c r="B15" s="37"/>
    </row>
    <row r="16" spans="1:2" ht="27.75" customHeight="1">
      <c r="A16" s="9" t="s">
        <v>20</v>
      </c>
      <c r="B16" s="35"/>
    </row>
    <row r="17" spans="1:2" ht="27.75" customHeight="1">
      <c r="A17" s="41" t="s">
        <v>673</v>
      </c>
      <c r="B17" s="35">
        <f>B5+B10</f>
        <v>34475</v>
      </c>
    </row>
    <row r="18" spans="1:2" ht="27.75" customHeight="1">
      <c r="A18" s="36" t="s">
        <v>674</v>
      </c>
      <c r="B18" s="37"/>
    </row>
    <row r="19" spans="1:2" ht="27.75" customHeight="1">
      <c r="A19" s="34" t="s">
        <v>675</v>
      </c>
      <c r="B19" s="37"/>
    </row>
    <row r="20" spans="1:2" ht="27.75" customHeight="1">
      <c r="A20" s="34" t="s">
        <v>676</v>
      </c>
      <c r="B20" s="35">
        <v>1960</v>
      </c>
    </row>
    <row r="21" spans="1:2" ht="24.75" customHeight="1">
      <c r="A21" s="41" t="s">
        <v>25</v>
      </c>
      <c r="B21" s="35">
        <f>B20+B17</f>
        <v>36435</v>
      </c>
    </row>
    <row r="22" spans="1:2" ht="24" customHeight="1">
      <c r="A22" s="24" t="s">
        <v>26</v>
      </c>
      <c r="B22" s="24"/>
    </row>
  </sheetData>
  <sheetProtection/>
  <protectedRanges>
    <protectedRange sqref="A11:A12 A14" name="区域1_6"/>
  </protectedRanges>
  <mergeCells count="3">
    <mergeCell ref="A2:B2"/>
    <mergeCell ref="C14:D14"/>
    <mergeCell ref="A22:B22"/>
  </mergeCells>
  <printOptions horizontalCentered="1"/>
  <pageMargins left="0.39" right="0.39" top="0.77" bottom="0.9" header="0.2" footer="0.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showZeros="0" view="pageBreakPreview" zoomScaleSheetLayoutView="100" workbookViewId="0" topLeftCell="A1">
      <selection activeCell="A2" sqref="A2:C2"/>
    </sheetView>
  </sheetViews>
  <sheetFormatPr defaultColWidth="8.75390625" defaultRowHeight="13.5"/>
  <cols>
    <col min="1" max="1" width="15.75390625" style="11" customWidth="1"/>
    <col min="2" max="2" width="54.50390625" style="11" customWidth="1"/>
    <col min="3" max="3" width="26.875" style="11" customWidth="1"/>
    <col min="4" max="16384" width="8.75390625" style="11" customWidth="1"/>
  </cols>
  <sheetData>
    <row r="1" spans="1:3" ht="33" customHeight="1">
      <c r="A1" s="12" t="s">
        <v>677</v>
      </c>
      <c r="B1" s="12"/>
      <c r="C1" s="13"/>
    </row>
    <row r="2" spans="1:3" ht="33" customHeight="1">
      <c r="A2" s="2" t="s">
        <v>678</v>
      </c>
      <c r="B2" s="2"/>
      <c r="C2" s="2"/>
    </row>
    <row r="3" spans="1:3" ht="27" customHeight="1">
      <c r="A3" s="14"/>
      <c r="B3" s="14"/>
      <c r="C3" s="15" t="s">
        <v>2</v>
      </c>
    </row>
    <row r="4" spans="1:3" ht="27.75" customHeight="1">
      <c r="A4" s="16" t="s">
        <v>63</v>
      </c>
      <c r="B4" s="16" t="s">
        <v>64</v>
      </c>
      <c r="C4" s="17" t="s">
        <v>4</v>
      </c>
    </row>
    <row r="5" spans="1:3" ht="27.75" customHeight="1">
      <c r="A5" s="18" t="s">
        <v>679</v>
      </c>
      <c r="B5" s="19" t="s">
        <v>59</v>
      </c>
      <c r="C5" s="20">
        <f>C6+C13+C24+C16+C21</f>
        <v>36435</v>
      </c>
    </row>
    <row r="6" spans="1:3" ht="27.75" customHeight="1">
      <c r="A6" s="21" t="s">
        <v>380</v>
      </c>
      <c r="B6" s="22" t="s">
        <v>381</v>
      </c>
      <c r="C6" s="23">
        <f>C7+C9+C11</f>
        <v>11680</v>
      </c>
    </row>
    <row r="7" spans="1:3" ht="27.75" customHeight="1">
      <c r="A7" s="21" t="s">
        <v>680</v>
      </c>
      <c r="B7" s="22" t="s">
        <v>681</v>
      </c>
      <c r="C7" s="23">
        <f>C8</f>
        <v>6930</v>
      </c>
    </row>
    <row r="8" spans="1:3" ht="27.75" customHeight="1">
      <c r="A8" s="21" t="s">
        <v>682</v>
      </c>
      <c r="B8" s="22" t="s">
        <v>683</v>
      </c>
      <c r="C8" s="23">
        <v>6930</v>
      </c>
    </row>
    <row r="9" spans="1:3" ht="27.75" customHeight="1">
      <c r="A9" s="21" t="s">
        <v>684</v>
      </c>
      <c r="B9" s="22" t="s">
        <v>685</v>
      </c>
      <c r="C9" s="23">
        <f aca="true" t="shared" si="0" ref="C9:C14">C10</f>
        <v>3000</v>
      </c>
    </row>
    <row r="10" spans="1:3" ht="27.75" customHeight="1">
      <c r="A10" s="21" t="s">
        <v>686</v>
      </c>
      <c r="B10" s="22" t="s">
        <v>687</v>
      </c>
      <c r="C10" s="23">
        <v>3000</v>
      </c>
    </row>
    <row r="11" spans="1:3" ht="27.75" customHeight="1">
      <c r="A11" s="21" t="s">
        <v>688</v>
      </c>
      <c r="B11" s="22" t="s">
        <v>689</v>
      </c>
      <c r="C11" s="23">
        <f>C12</f>
        <v>1750</v>
      </c>
    </row>
    <row r="12" spans="1:3" ht="27.75" customHeight="1">
      <c r="A12" s="21" t="s">
        <v>690</v>
      </c>
      <c r="B12" s="22" t="s">
        <v>691</v>
      </c>
      <c r="C12" s="23">
        <v>1750</v>
      </c>
    </row>
    <row r="13" spans="1:3" ht="27.75" customHeight="1">
      <c r="A13" s="21" t="s">
        <v>490</v>
      </c>
      <c r="B13" s="22" t="s">
        <v>491</v>
      </c>
      <c r="C13" s="23">
        <f t="shared" si="0"/>
        <v>200</v>
      </c>
    </row>
    <row r="14" spans="1:3" ht="27.75" customHeight="1">
      <c r="A14" s="21" t="s">
        <v>692</v>
      </c>
      <c r="B14" s="22" t="s">
        <v>693</v>
      </c>
      <c r="C14" s="23">
        <f t="shared" si="0"/>
        <v>200</v>
      </c>
    </row>
    <row r="15" spans="1:3" ht="27.75" customHeight="1">
      <c r="A15" s="21" t="s">
        <v>694</v>
      </c>
      <c r="B15" s="22" t="s">
        <v>695</v>
      </c>
      <c r="C15" s="23">
        <v>200</v>
      </c>
    </row>
    <row r="16" spans="1:3" ht="27.75" customHeight="1">
      <c r="A16" s="21" t="s">
        <v>696</v>
      </c>
      <c r="B16" s="22" t="s">
        <v>622</v>
      </c>
      <c r="C16" s="23">
        <f>C17+C19</f>
        <v>23338</v>
      </c>
    </row>
    <row r="17" spans="1:3" ht="27.75" customHeight="1">
      <c r="A17" s="21" t="s">
        <v>697</v>
      </c>
      <c r="B17" s="22" t="s">
        <v>698</v>
      </c>
      <c r="C17" s="23">
        <f aca="true" t="shared" si="1" ref="C17:C22">C18</f>
        <v>21300</v>
      </c>
    </row>
    <row r="18" spans="1:3" ht="27.75" customHeight="1">
      <c r="A18" s="21" t="s">
        <v>699</v>
      </c>
      <c r="B18" s="22" t="s">
        <v>700</v>
      </c>
      <c r="C18" s="23">
        <v>21300</v>
      </c>
    </row>
    <row r="19" spans="1:3" ht="27.75" customHeight="1">
      <c r="A19" s="21" t="s">
        <v>701</v>
      </c>
      <c r="B19" s="22" t="s">
        <v>702</v>
      </c>
      <c r="C19" s="23">
        <f t="shared" si="1"/>
        <v>2038</v>
      </c>
    </row>
    <row r="20" spans="1:3" ht="27.75" customHeight="1">
      <c r="A20" s="21" t="s">
        <v>703</v>
      </c>
      <c r="B20" s="22" t="s">
        <v>704</v>
      </c>
      <c r="C20" s="23">
        <v>2038</v>
      </c>
    </row>
    <row r="21" spans="1:3" ht="27.75" customHeight="1">
      <c r="A21" s="21" t="s">
        <v>705</v>
      </c>
      <c r="B21" s="22" t="s">
        <v>616</v>
      </c>
      <c r="C21" s="23">
        <f t="shared" si="1"/>
        <v>1017</v>
      </c>
    </row>
    <row r="22" spans="1:3" ht="27.75" customHeight="1">
      <c r="A22" s="21" t="s">
        <v>706</v>
      </c>
      <c r="B22" s="22" t="s">
        <v>707</v>
      </c>
      <c r="C22" s="23">
        <f t="shared" si="1"/>
        <v>1017</v>
      </c>
    </row>
    <row r="23" spans="1:3" ht="27.75" customHeight="1">
      <c r="A23" s="21" t="s">
        <v>708</v>
      </c>
      <c r="B23" s="22" t="s">
        <v>709</v>
      </c>
      <c r="C23" s="23">
        <v>1017</v>
      </c>
    </row>
    <row r="24" spans="1:3" ht="27.75" customHeight="1">
      <c r="A24" s="21" t="s">
        <v>710</v>
      </c>
      <c r="B24" s="22" t="s">
        <v>711</v>
      </c>
      <c r="C24" s="23">
        <f>C25</f>
        <v>200</v>
      </c>
    </row>
    <row r="25" spans="1:3" ht="27.75" customHeight="1">
      <c r="A25" s="21" t="s">
        <v>712</v>
      </c>
      <c r="B25" s="22" t="s">
        <v>713</v>
      </c>
      <c r="C25" s="23">
        <f>C26</f>
        <v>200</v>
      </c>
    </row>
    <row r="26" spans="1:3" ht="27.75" customHeight="1">
      <c r="A26" s="21" t="s">
        <v>714</v>
      </c>
      <c r="B26" s="22" t="s">
        <v>715</v>
      </c>
      <c r="C26" s="23">
        <v>200</v>
      </c>
    </row>
    <row r="27" spans="1:2" ht="27.75" customHeight="1">
      <c r="A27" s="24" t="s">
        <v>26</v>
      </c>
      <c r="B27" s="24"/>
    </row>
  </sheetData>
  <sheetProtection/>
  <mergeCells count="3">
    <mergeCell ref="A1:C1"/>
    <mergeCell ref="A2:C2"/>
    <mergeCell ref="A27:B27"/>
  </mergeCells>
  <printOptions horizontalCentered="1"/>
  <pageMargins left="0.39" right="0.39" top="0.39" bottom="0.79" header="0.2" footer="0.39"/>
  <pageSetup fitToHeight="1" fitToWidth="1" horizontalDpi="600" verticalDpi="600" orientation="portrait" paperSize="9" scale="98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F19" sqref="F19"/>
    </sheetView>
  </sheetViews>
  <sheetFormatPr defaultColWidth="8.875" defaultRowHeight="13.5"/>
  <cols>
    <col min="1" max="1" width="30.125" style="0" customWidth="1"/>
    <col min="2" max="2" width="33.625" style="0" customWidth="1"/>
  </cols>
  <sheetData>
    <row r="1" ht="24.75" customHeight="1">
      <c r="A1" s="1" t="s">
        <v>716</v>
      </c>
    </row>
    <row r="2" spans="1:2" ht="26.25" customHeight="1">
      <c r="A2" s="2" t="s">
        <v>717</v>
      </c>
      <c r="B2" s="3"/>
    </row>
    <row r="3" ht="19.5" customHeight="1">
      <c r="B3" s="4" t="s">
        <v>2</v>
      </c>
    </row>
    <row r="4" spans="1:2" ht="30" customHeight="1">
      <c r="A4" s="5" t="s">
        <v>3</v>
      </c>
      <c r="B4" s="6" t="s">
        <v>718</v>
      </c>
    </row>
    <row r="5" spans="1:2" ht="30" customHeight="1">
      <c r="A5" s="7" t="s">
        <v>719</v>
      </c>
      <c r="B5" s="8">
        <v>0</v>
      </c>
    </row>
    <row r="6" spans="1:2" ht="30" customHeight="1">
      <c r="A6" s="9" t="s">
        <v>720</v>
      </c>
      <c r="B6" s="8">
        <v>0</v>
      </c>
    </row>
    <row r="7" spans="1:2" ht="30" customHeight="1">
      <c r="A7" s="9" t="s">
        <v>721</v>
      </c>
      <c r="B7" s="8">
        <v>0</v>
      </c>
    </row>
    <row r="8" spans="1:2" ht="30" customHeight="1">
      <c r="A8" s="9" t="s">
        <v>722</v>
      </c>
      <c r="B8" s="8">
        <v>0</v>
      </c>
    </row>
    <row r="9" spans="1:2" ht="30" customHeight="1">
      <c r="A9" s="9" t="s">
        <v>723</v>
      </c>
      <c r="B9" s="8">
        <v>0</v>
      </c>
    </row>
    <row r="10" spans="1:2" ht="30" customHeight="1">
      <c r="A10" s="9" t="s">
        <v>724</v>
      </c>
      <c r="B10" s="8">
        <v>0</v>
      </c>
    </row>
    <row r="11" spans="1:2" ht="30" customHeight="1">
      <c r="A11" s="9" t="s">
        <v>721</v>
      </c>
      <c r="B11" s="8">
        <v>0</v>
      </c>
    </row>
    <row r="12" spans="1:2" ht="30" customHeight="1">
      <c r="A12" s="9" t="s">
        <v>722</v>
      </c>
      <c r="B12" s="8">
        <v>0</v>
      </c>
    </row>
    <row r="13" spans="1:2" ht="30" customHeight="1">
      <c r="A13" s="9" t="s">
        <v>723</v>
      </c>
      <c r="B13" s="8">
        <v>0</v>
      </c>
    </row>
    <row r="14" spans="1:2" ht="30" customHeight="1">
      <c r="A14" s="7" t="s">
        <v>725</v>
      </c>
      <c r="B14" s="8">
        <v>0</v>
      </c>
    </row>
    <row r="15" spans="1:2" ht="30" customHeight="1">
      <c r="A15" s="9" t="s">
        <v>720</v>
      </c>
      <c r="B15" s="8">
        <v>0</v>
      </c>
    </row>
    <row r="16" spans="1:2" ht="30" customHeight="1">
      <c r="A16" s="9" t="s">
        <v>724</v>
      </c>
      <c r="B16" s="8">
        <v>0</v>
      </c>
    </row>
    <row r="17" spans="1:2" ht="30" customHeight="1">
      <c r="A17" s="7" t="s">
        <v>726</v>
      </c>
      <c r="B17" s="8">
        <f>B19</f>
        <v>195</v>
      </c>
    </row>
    <row r="18" spans="1:2" ht="30" customHeight="1">
      <c r="A18" s="9" t="s">
        <v>720</v>
      </c>
      <c r="B18" s="8">
        <v>0</v>
      </c>
    </row>
    <row r="19" spans="1:2" ht="30" customHeight="1">
      <c r="A19" s="9" t="s">
        <v>724</v>
      </c>
      <c r="B19" s="8">
        <v>195</v>
      </c>
    </row>
    <row r="20" spans="1:2" ht="30" customHeight="1">
      <c r="A20" s="7" t="s">
        <v>727</v>
      </c>
      <c r="B20" s="8">
        <f>SUM(B21:B22)</f>
        <v>1017</v>
      </c>
    </row>
    <row r="21" spans="1:2" ht="30" customHeight="1">
      <c r="A21" s="9" t="s">
        <v>720</v>
      </c>
      <c r="B21" s="8">
        <v>0</v>
      </c>
    </row>
    <row r="22" spans="1:2" ht="30" customHeight="1">
      <c r="A22" s="9" t="s">
        <v>724</v>
      </c>
      <c r="B22" s="8">
        <v>1017</v>
      </c>
    </row>
    <row r="23" spans="1:2" ht="30" customHeight="1">
      <c r="A23" s="7" t="s">
        <v>728</v>
      </c>
      <c r="B23" s="8">
        <f>B25</f>
        <v>200</v>
      </c>
    </row>
    <row r="24" spans="1:2" ht="30" customHeight="1">
      <c r="A24" s="9" t="s">
        <v>720</v>
      </c>
      <c r="B24" s="8">
        <v>0</v>
      </c>
    </row>
    <row r="25" spans="1:2" ht="30" customHeight="1">
      <c r="A25" s="9" t="s">
        <v>724</v>
      </c>
      <c r="B25" s="8">
        <v>200</v>
      </c>
    </row>
    <row r="26" ht="13.5">
      <c r="A26" s="10"/>
    </row>
  </sheetData>
  <sheetProtection/>
  <mergeCells count="1">
    <mergeCell ref="A2:B2"/>
  </mergeCells>
  <printOptions horizontalCentered="1"/>
  <pageMargins left="0.39" right="0.39" top="0.39" bottom="0.39" header="0.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cp:lastPrinted>2019-02-01T02:25:30Z</cp:lastPrinted>
  <dcterms:created xsi:type="dcterms:W3CDTF">2019-01-31T09:55:21Z</dcterms:created>
  <dcterms:modified xsi:type="dcterms:W3CDTF">2021-03-16T06:41:12Z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