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一般公共预算收支表 (1)" sheetId="1" r:id="rId1"/>
  </sheets>
  <definedNames/>
  <calcPr fullCalcOnLoad="1"/>
</workbook>
</file>

<file path=xl/sharedStrings.xml><?xml version="1.0" encoding="utf-8"?>
<sst xmlns="http://schemas.openxmlformats.org/spreadsheetml/2006/main" count="92" uniqueCount="73">
  <si>
    <t>附表1</t>
  </si>
  <si>
    <t>港口镇2020年一般公共预算执行情况表</t>
  </si>
  <si>
    <t>单位：万元</t>
  </si>
  <si>
    <t>收入</t>
  </si>
  <si>
    <t>年初预算数</t>
  </si>
  <si>
    <t>预算调整数</t>
  </si>
  <si>
    <t>指标合计</t>
  </si>
  <si>
    <t>1-12月份执行数</t>
  </si>
  <si>
    <t>执行率</t>
  </si>
  <si>
    <t>支出</t>
  </si>
  <si>
    <t>预算调整</t>
  </si>
  <si>
    <t>调增</t>
  </si>
  <si>
    <t>调减</t>
  </si>
  <si>
    <t>一、一般公共预算本级收入</t>
  </si>
  <si>
    <t>一、一般公共预算支出</t>
  </si>
  <si>
    <t>1、税收分成收入</t>
  </si>
  <si>
    <t>1、一般公共服务支出</t>
  </si>
  <si>
    <t>2、非税收入</t>
  </si>
  <si>
    <t>2、国防支出</t>
  </si>
  <si>
    <t>（1）专项收入</t>
  </si>
  <si>
    <t>3、公共安全支出</t>
  </si>
  <si>
    <t xml:space="preserve">         教育费附加收入</t>
  </si>
  <si>
    <t>4、教育支出</t>
  </si>
  <si>
    <t xml:space="preserve">         地方教育附加收入</t>
  </si>
  <si>
    <t>5、科学技术支出</t>
  </si>
  <si>
    <t xml:space="preserve">         残疾人就业保障金收入</t>
  </si>
  <si>
    <t>6、文化旅游体育与传媒支出</t>
  </si>
  <si>
    <t xml:space="preserve">         其他专项收入</t>
  </si>
  <si>
    <t>-</t>
  </si>
  <si>
    <t>7、社会保障和就业支出</t>
  </si>
  <si>
    <t>（2）行政事业性收费收入</t>
  </si>
  <si>
    <t>8、卫生健康支出</t>
  </si>
  <si>
    <t xml:space="preserve">   其中：市级分成收入</t>
  </si>
  <si>
    <t>9、节能环保支出</t>
  </si>
  <si>
    <t xml:space="preserve">         本镇区征收收入</t>
  </si>
  <si>
    <t>10、城乡社区支出</t>
  </si>
  <si>
    <t>（3）罚没收入分成</t>
  </si>
  <si>
    <t>11、农林水支出</t>
  </si>
  <si>
    <t>（4）国有资本经营收入</t>
  </si>
  <si>
    <t>12、交通运输支出</t>
  </si>
  <si>
    <t>（5）国有资源（资产）有偿使用收入</t>
  </si>
  <si>
    <t>13、资源勘探信息等支出</t>
  </si>
  <si>
    <t>14、自然资源海洋气象等支出</t>
  </si>
  <si>
    <t>15、住房保障支出</t>
  </si>
  <si>
    <r>
      <t xml:space="preserve"> </t>
    </r>
    <r>
      <rPr>
        <sz val="11"/>
        <color indexed="8"/>
        <rFont val="宋体"/>
        <family val="0"/>
      </rPr>
      <t>(</t>
    </r>
    <r>
      <rPr>
        <sz val="11"/>
        <color indexed="8"/>
        <rFont val="宋体"/>
        <family val="0"/>
      </rPr>
      <t>6)政府住房基金收入</t>
    </r>
  </si>
  <si>
    <r>
      <t>1</t>
    </r>
    <r>
      <rPr>
        <sz val="11"/>
        <color indexed="8"/>
        <rFont val="宋体"/>
        <family val="0"/>
      </rPr>
      <t>6、粮油物资储备支出</t>
    </r>
  </si>
  <si>
    <t>（7）其他收入</t>
  </si>
  <si>
    <t>17、灾害防治及应急管理支出</t>
  </si>
  <si>
    <t>18、预备费</t>
  </si>
  <si>
    <t>19、其他支出</t>
  </si>
  <si>
    <t>二、上级补助收入（公共财政预算）</t>
  </si>
  <si>
    <t>20、债务付息支出</t>
  </si>
  <si>
    <r>
      <t>1</t>
    </r>
    <r>
      <rPr>
        <sz val="11"/>
        <color indexed="8"/>
        <rFont val="宋体"/>
        <family val="0"/>
      </rPr>
      <t>、均衡性转移支付收入</t>
    </r>
  </si>
  <si>
    <t>21、债务发行费用支出</t>
  </si>
  <si>
    <r>
      <t>2</t>
    </r>
    <r>
      <rPr>
        <sz val="11"/>
        <color indexed="8"/>
        <rFont val="宋体"/>
        <family val="0"/>
      </rPr>
      <t>、政策性转移支付收入</t>
    </r>
  </si>
  <si>
    <r>
      <t>3</t>
    </r>
    <r>
      <rPr>
        <sz val="11"/>
        <color indexed="8"/>
        <rFont val="宋体"/>
        <family val="0"/>
      </rPr>
      <t>、定向财力转移支付收入</t>
    </r>
  </si>
  <si>
    <t>二、一般债务还本支出</t>
  </si>
  <si>
    <t>4、专项转移支付（补助）收入</t>
  </si>
  <si>
    <t>三、安排预算稳定调节基金</t>
  </si>
  <si>
    <t>5、其他</t>
  </si>
  <si>
    <t>四、上解上级支出</t>
  </si>
  <si>
    <t>三、地方政府其他一般债务收入</t>
  </si>
  <si>
    <t>四、地方政府一般债务转贷收入</t>
  </si>
  <si>
    <t>五、调入预算稳定调节基金</t>
  </si>
  <si>
    <t>六、调入资金</t>
  </si>
  <si>
    <t>收入小计</t>
  </si>
  <si>
    <t>支出小计</t>
  </si>
  <si>
    <t>七、上年结余</t>
  </si>
  <si>
    <t>四、本年结余</t>
  </si>
  <si>
    <t xml:space="preserve">    其中：结转支出</t>
  </si>
  <si>
    <t xml:space="preserve">          净结余</t>
  </si>
  <si>
    <t>一至七项收入合计</t>
  </si>
  <si>
    <t>一至六项支出合计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</si>
</sst>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#,##0.00_ "/>
    <numFmt numFmtId="181" formatCode="0_);[Red]\(0\)"/>
    <numFmt numFmtId="182" formatCode="0.0_);[Red]\(0.0\)"/>
    <numFmt numFmtId="183" formatCode="0.00_);[Red]\(0.00\)"/>
    <numFmt numFmtId="184" formatCode="0_ "/>
  </numFmts>
  <fonts count="27">
    <font>
      <sz val="12"/>
      <name val="宋体"/>
      <family val="0"/>
    </font>
    <font>
      <b/>
      <sz val="26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name val="Arial Narrow"/>
      <family val="2"/>
    </font>
    <font>
      <sz val="11"/>
      <color indexed="8"/>
      <name val="Arial Narrow"/>
      <family val="2"/>
    </font>
    <font>
      <sz val="11"/>
      <color indexed="8"/>
      <name val="Dialog"/>
      <family val="2"/>
    </font>
    <font>
      <sz val="11"/>
      <color indexed="10"/>
      <name val="Arial Narrow"/>
      <family val="2"/>
    </font>
    <font>
      <sz val="10"/>
      <name val="Arial"/>
      <family val="2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37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12" fillId="2" borderId="0" applyNumberFormat="0" applyBorder="0" applyAlignment="0" applyProtection="0"/>
    <xf numFmtId="176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3" borderId="0" applyNumberFormat="0" applyBorder="0" applyAlignment="0" applyProtection="0"/>
    <xf numFmtId="0" fontId="13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0" fontId="2" fillId="4" borderId="0" applyNumberFormat="0" applyBorder="0" applyAlignment="0" applyProtection="0"/>
    <xf numFmtId="0" fontId="19" fillId="5" borderId="1" applyNumberFormat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2" fillId="7" borderId="0" applyNumberFormat="0" applyBorder="0" applyAlignment="0" applyProtection="0"/>
    <xf numFmtId="0" fontId="2" fillId="8" borderId="0" applyNumberFormat="0" applyBorder="0" applyAlignment="0" applyProtection="0"/>
    <xf numFmtId="0" fontId="12" fillId="9" borderId="0" applyNumberFormat="0" applyBorder="0" applyAlignment="0" applyProtection="0"/>
    <xf numFmtId="0" fontId="23" fillId="0" borderId="2" applyNumberFormat="0" applyFill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6" fillId="0" borderId="3" applyNumberFormat="0" applyFill="0" applyAlignment="0" applyProtection="0"/>
    <xf numFmtId="0" fontId="1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2" fillId="12" borderId="0" applyNumberFormat="0" applyBorder="0" applyAlignment="0" applyProtection="0"/>
    <xf numFmtId="0" fontId="16" fillId="6" borderId="4" applyNumberFormat="0" applyAlignment="0" applyProtection="0"/>
    <xf numFmtId="0" fontId="12" fillId="5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5" fillId="0" borderId="5" applyNumberFormat="0" applyFill="0" applyAlignment="0" applyProtection="0"/>
    <xf numFmtId="0" fontId="18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4" fillId="0" borderId="6" applyNumberFormat="0" applyFill="0" applyAlignment="0" applyProtection="0"/>
    <xf numFmtId="0" fontId="14" fillId="6" borderId="1" applyNumberFormat="0" applyAlignment="0" applyProtection="0"/>
    <xf numFmtId="0" fontId="17" fillId="16" borderId="7" applyNumberFormat="0" applyAlignment="0" applyProtection="0"/>
    <xf numFmtId="0" fontId="25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80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left" vertical="center"/>
    </xf>
    <xf numFmtId="181" fontId="6" fillId="0" borderId="9" xfId="0" applyNumberFormat="1" applyFont="1" applyFill="1" applyBorder="1" applyAlignment="1">
      <alignment horizontal="right" vertical="center"/>
    </xf>
    <xf numFmtId="181" fontId="7" fillId="0" borderId="9" xfId="0" applyNumberFormat="1" applyFont="1" applyFill="1" applyBorder="1" applyAlignment="1">
      <alignment horizontal="right" vertical="center"/>
    </xf>
    <xf numFmtId="9" fontId="7" fillId="0" borderId="9" xfId="0" applyNumberFormat="1" applyFont="1" applyFill="1" applyBorder="1" applyAlignment="1">
      <alignment horizontal="right" vertical="center"/>
    </xf>
    <xf numFmtId="49" fontId="2" fillId="0" borderId="9" xfId="0" applyNumberFormat="1" applyFont="1" applyFill="1" applyBorder="1" applyAlignment="1">
      <alignment horizontal="left" vertical="center" wrapText="1" shrinkToFit="1"/>
    </xf>
    <xf numFmtId="182" fontId="7" fillId="0" borderId="9" xfId="0" applyNumberFormat="1" applyFont="1" applyFill="1" applyBorder="1" applyAlignment="1">
      <alignment horizontal="right" vertical="center"/>
    </xf>
    <xf numFmtId="49" fontId="8" fillId="0" borderId="9" xfId="0" applyNumberFormat="1" applyFont="1" applyFill="1" applyBorder="1" applyAlignment="1">
      <alignment horizontal="left" vertical="center"/>
    </xf>
    <xf numFmtId="0" fontId="2" fillId="0" borderId="9" xfId="0" applyFont="1" applyFill="1" applyBorder="1" applyAlignment="1">
      <alignment/>
    </xf>
    <xf numFmtId="181" fontId="6" fillId="6" borderId="9" xfId="0" applyNumberFormat="1" applyFont="1" applyFill="1" applyBorder="1" applyAlignment="1">
      <alignment horizontal="right" vertical="center"/>
    </xf>
    <xf numFmtId="181" fontId="9" fillId="0" borderId="9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left" vertical="center"/>
    </xf>
    <xf numFmtId="181" fontId="2" fillId="0" borderId="9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center" vertical="center"/>
    </xf>
    <xf numFmtId="181" fontId="2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180" fontId="2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81" fontId="2" fillId="0" borderId="9" xfId="0" applyNumberFormat="1" applyFont="1" applyFill="1" applyBorder="1" applyAlignment="1">
      <alignment horizontal="right" vertical="center" wrapText="1"/>
    </xf>
    <xf numFmtId="9" fontId="7" fillId="0" borderId="9" xfId="0" applyNumberFormat="1" applyFont="1" applyFill="1" applyBorder="1" applyAlignment="1">
      <alignment/>
    </xf>
    <xf numFmtId="181" fontId="7" fillId="0" borderId="9" xfId="0" applyNumberFormat="1" applyFont="1" applyFill="1" applyBorder="1" applyAlignment="1">
      <alignment horizontal="right" vertical="center" wrapText="1"/>
    </xf>
    <xf numFmtId="183" fontId="2" fillId="0" borderId="9" xfId="0" applyNumberFormat="1" applyFont="1" applyFill="1" applyBorder="1" applyAlignment="1">
      <alignment horizontal="right" vertical="center"/>
    </xf>
    <xf numFmtId="183" fontId="7" fillId="0" borderId="9" xfId="0" applyNumberFormat="1" applyFont="1" applyFill="1" applyBorder="1" applyAlignment="1">
      <alignment horizontal="right" vertical="center"/>
    </xf>
    <xf numFmtId="181" fontId="2" fillId="0" borderId="9" xfId="0" applyNumberFormat="1" applyFont="1" applyFill="1" applyBorder="1" applyAlignment="1">
      <alignment horizontal="right" vertical="center"/>
    </xf>
    <xf numFmtId="183" fontId="2" fillId="0" borderId="9" xfId="0" applyNumberFormat="1" applyFont="1" applyFill="1" applyBorder="1" applyAlignment="1">
      <alignment horizontal="right" vertical="center" wrapText="1"/>
    </xf>
    <xf numFmtId="183" fontId="7" fillId="0" borderId="9" xfId="0" applyNumberFormat="1" applyFont="1" applyFill="1" applyBorder="1" applyAlignment="1">
      <alignment horizontal="right" vertical="center" wrapText="1"/>
    </xf>
    <xf numFmtId="9" fontId="2" fillId="0" borderId="9" xfId="0" applyNumberFormat="1" applyFont="1" applyFill="1" applyBorder="1" applyAlignment="1">
      <alignment horizontal="right"/>
    </xf>
    <xf numFmtId="184" fontId="7" fillId="0" borderId="9" xfId="0" applyNumberFormat="1" applyFont="1" applyFill="1" applyBorder="1" applyAlignment="1">
      <alignment horizontal="right" vertical="center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N44"/>
  <sheetViews>
    <sheetView tabSelected="1" workbookViewId="0" topLeftCell="A1">
      <pane xSplit="1" ySplit="6" topLeftCell="B34" activePane="bottomRight" state="frozen"/>
      <selection pane="bottomRight" activeCell="D45" sqref="D45"/>
    </sheetView>
  </sheetViews>
  <sheetFormatPr defaultColWidth="8.625" defaultRowHeight="14.25"/>
  <cols>
    <col min="1" max="1" width="36.00390625" style="3" customWidth="1"/>
    <col min="2" max="2" width="11.50390625" style="4" customWidth="1"/>
    <col min="3" max="3" width="8.00390625" style="3" customWidth="1"/>
    <col min="4" max="4" width="6.375" style="3" customWidth="1"/>
    <col min="5" max="5" width="8.875" style="3" customWidth="1"/>
    <col min="6" max="6" width="8.375" style="3" customWidth="1"/>
    <col min="7" max="7" width="7.25390625" style="3" customWidth="1"/>
    <col min="8" max="8" width="29.125" style="3" customWidth="1"/>
    <col min="9" max="9" width="11.625" style="5" customWidth="1"/>
    <col min="10" max="10" width="9.125" style="5" customWidth="1"/>
    <col min="11" max="11" width="7.25390625" style="5" customWidth="1"/>
    <col min="12" max="12" width="9.375" style="5" customWidth="1"/>
    <col min="13" max="13" width="9.25390625" style="6" customWidth="1"/>
    <col min="14" max="14" width="8.25390625" style="3" customWidth="1"/>
    <col min="15" max="31" width="9.00390625" style="3" bestFit="1" customWidth="1"/>
    <col min="32" max="16384" width="8.625" style="3" customWidth="1"/>
  </cols>
  <sheetData>
    <row r="1" ht="24.75" customHeight="1">
      <c r="A1" s="7" t="s">
        <v>0</v>
      </c>
    </row>
    <row r="2" spans="1:13" s="1" customFormat="1" ht="39" customHeight="1">
      <c r="A2" s="8" t="s">
        <v>1</v>
      </c>
      <c r="B2" s="8"/>
      <c r="C2" s="8"/>
      <c r="D2" s="8"/>
      <c r="E2" s="8"/>
      <c r="F2" s="8"/>
      <c r="G2" s="8"/>
      <c r="H2" s="8"/>
      <c r="I2" s="28"/>
      <c r="J2" s="28"/>
      <c r="K2" s="28"/>
      <c r="L2" s="28"/>
      <c r="M2" s="29"/>
    </row>
    <row r="3" spans="5:13" ht="15.75" customHeight="1">
      <c r="E3" s="2"/>
      <c r="F3" s="2"/>
      <c r="G3" s="2"/>
      <c r="H3" s="2"/>
      <c r="M3" s="6" t="s">
        <v>2</v>
      </c>
    </row>
    <row r="4" spans="1:14" ht="18" customHeight="1">
      <c r="A4" s="9" t="s">
        <v>3</v>
      </c>
      <c r="B4" s="10" t="s">
        <v>4</v>
      </c>
      <c r="C4" s="11" t="s">
        <v>5</v>
      </c>
      <c r="D4" s="11"/>
      <c r="E4" s="9" t="s">
        <v>6</v>
      </c>
      <c r="F4" s="11" t="s">
        <v>7</v>
      </c>
      <c r="G4" s="12" t="s">
        <v>8</v>
      </c>
      <c r="H4" s="9" t="s">
        <v>9</v>
      </c>
      <c r="I4" s="30" t="s">
        <v>4</v>
      </c>
      <c r="J4" s="9" t="s">
        <v>10</v>
      </c>
      <c r="K4" s="31"/>
      <c r="L4" s="9" t="s">
        <v>6</v>
      </c>
      <c r="M4" s="11" t="s">
        <v>7</v>
      </c>
      <c r="N4" s="12" t="s">
        <v>8</v>
      </c>
    </row>
    <row r="5" spans="1:14" s="2" customFormat="1" ht="18" customHeight="1">
      <c r="A5" s="9"/>
      <c r="B5" s="10"/>
      <c r="C5" s="11" t="s">
        <v>11</v>
      </c>
      <c r="D5" s="11" t="s">
        <v>12</v>
      </c>
      <c r="E5" s="9"/>
      <c r="F5" s="11"/>
      <c r="G5" s="13"/>
      <c r="H5" s="9"/>
      <c r="I5" s="30"/>
      <c r="J5" s="11" t="s">
        <v>11</v>
      </c>
      <c r="K5" s="9" t="s">
        <v>12</v>
      </c>
      <c r="L5" s="9"/>
      <c r="M5" s="11"/>
      <c r="N5" s="13"/>
    </row>
    <row r="6" spans="1:14" ht="14.25">
      <c r="A6" s="14" t="s">
        <v>13</v>
      </c>
      <c r="B6" s="15">
        <v>39000</v>
      </c>
      <c r="C6" s="15">
        <v>9500</v>
      </c>
      <c r="D6" s="15"/>
      <c r="E6" s="15">
        <f>B6+C6-D6</f>
        <v>48500</v>
      </c>
      <c r="F6" s="16">
        <v>35923</v>
      </c>
      <c r="G6" s="17">
        <f>F6/E6</f>
        <v>0.740680412371134</v>
      </c>
      <c r="H6" s="14" t="s">
        <v>14</v>
      </c>
      <c r="I6" s="32">
        <v>112572</v>
      </c>
      <c r="J6" s="16">
        <v>6024</v>
      </c>
      <c r="K6" s="16">
        <v>3322</v>
      </c>
      <c r="L6" s="16">
        <f>I6+J6-K6</f>
        <v>115274</v>
      </c>
      <c r="M6" s="16">
        <v>95620</v>
      </c>
      <c r="N6" s="33">
        <f aca="true" t="shared" si="0" ref="N6:N9">M6/L6</f>
        <v>0.8295018824713292</v>
      </c>
    </row>
    <row r="7" spans="1:14" ht="14.25">
      <c r="A7" s="14" t="s">
        <v>15</v>
      </c>
      <c r="B7" s="15">
        <v>26000</v>
      </c>
      <c r="C7" s="15">
        <v>1200</v>
      </c>
      <c r="D7" s="15"/>
      <c r="E7" s="15">
        <f aca="true" t="shared" si="1" ref="E7:E35">B7+C7-D7</f>
        <v>27200</v>
      </c>
      <c r="F7" s="16">
        <v>26306</v>
      </c>
      <c r="G7" s="17">
        <f aca="true" t="shared" si="2" ref="G7:G38">F7/E7</f>
        <v>0.9671323529411765</v>
      </c>
      <c r="H7" s="14" t="s">
        <v>16</v>
      </c>
      <c r="I7" s="32">
        <v>12322</v>
      </c>
      <c r="J7" s="34"/>
      <c r="K7" s="16">
        <v>1631</v>
      </c>
      <c r="L7" s="16">
        <f aca="true" t="shared" si="3" ref="L7:L29">I7+J7-K7</f>
        <v>10691</v>
      </c>
      <c r="M7" s="16">
        <v>8360</v>
      </c>
      <c r="N7" s="33">
        <f t="shared" si="0"/>
        <v>0.7819661397437097</v>
      </c>
    </row>
    <row r="8" spans="1:14" ht="14.25">
      <c r="A8" s="14" t="s">
        <v>17</v>
      </c>
      <c r="B8" s="15">
        <v>13000</v>
      </c>
      <c r="C8" s="15">
        <v>8300</v>
      </c>
      <c r="D8" s="15"/>
      <c r="E8" s="15">
        <f t="shared" si="1"/>
        <v>21300</v>
      </c>
      <c r="F8" s="16">
        <v>9617</v>
      </c>
      <c r="G8" s="17">
        <f t="shared" si="2"/>
        <v>0.4515023474178404</v>
      </c>
      <c r="H8" s="14" t="s">
        <v>18</v>
      </c>
      <c r="I8" s="35">
        <v>0.5</v>
      </c>
      <c r="J8" s="36">
        <v>0.9</v>
      </c>
      <c r="K8" s="36"/>
      <c r="L8" s="35">
        <f t="shared" si="3"/>
        <v>1.4</v>
      </c>
      <c r="M8" s="36">
        <v>0</v>
      </c>
      <c r="N8" s="33">
        <f t="shared" si="0"/>
        <v>0</v>
      </c>
    </row>
    <row r="9" spans="1:14" ht="14.25">
      <c r="A9" s="14" t="s">
        <v>19</v>
      </c>
      <c r="B9" s="15">
        <v>4000</v>
      </c>
      <c r="C9" s="15"/>
      <c r="D9" s="15"/>
      <c r="E9" s="15">
        <f t="shared" si="1"/>
        <v>4000</v>
      </c>
      <c r="F9" s="16">
        <v>3666</v>
      </c>
      <c r="G9" s="17">
        <f t="shared" si="2"/>
        <v>0.9165</v>
      </c>
      <c r="H9" s="14" t="s">
        <v>20</v>
      </c>
      <c r="I9" s="37">
        <v>7202</v>
      </c>
      <c r="J9" s="16">
        <v>131</v>
      </c>
      <c r="K9" s="16"/>
      <c r="L9" s="16">
        <f t="shared" si="3"/>
        <v>7333</v>
      </c>
      <c r="M9" s="16">
        <v>6623</v>
      </c>
      <c r="N9" s="33">
        <f t="shared" si="0"/>
        <v>0.9031774171553253</v>
      </c>
    </row>
    <row r="10" spans="1:14" ht="14.25">
      <c r="A10" s="14" t="s">
        <v>21</v>
      </c>
      <c r="B10" s="15">
        <v>2300</v>
      </c>
      <c r="C10" s="15"/>
      <c r="D10" s="15"/>
      <c r="E10" s="15">
        <f t="shared" si="1"/>
        <v>2300</v>
      </c>
      <c r="F10" s="16">
        <v>2050</v>
      </c>
      <c r="G10" s="17">
        <f t="shared" si="2"/>
        <v>0.8913043478260869</v>
      </c>
      <c r="H10" s="14" t="s">
        <v>22</v>
      </c>
      <c r="I10" s="32">
        <v>20326</v>
      </c>
      <c r="J10" s="34">
        <v>1215</v>
      </c>
      <c r="K10" s="16"/>
      <c r="L10" s="16">
        <f t="shared" si="3"/>
        <v>21541</v>
      </c>
      <c r="M10" s="16">
        <v>18152</v>
      </c>
      <c r="N10" s="33">
        <f aca="true" t="shared" si="4" ref="N10:N21">M10/L10</f>
        <v>0.8426721136437492</v>
      </c>
    </row>
    <row r="11" spans="1:14" ht="14.25">
      <c r="A11" s="14" t="s">
        <v>23</v>
      </c>
      <c r="B11" s="15">
        <v>800</v>
      </c>
      <c r="C11" s="15"/>
      <c r="D11" s="15"/>
      <c r="E11" s="15">
        <f t="shared" si="1"/>
        <v>800</v>
      </c>
      <c r="F11" s="16">
        <v>683</v>
      </c>
      <c r="G11" s="17">
        <f t="shared" si="2"/>
        <v>0.85375</v>
      </c>
      <c r="H11" s="14" t="s">
        <v>24</v>
      </c>
      <c r="I11" s="32">
        <v>1775</v>
      </c>
      <c r="J11" s="34">
        <v>773</v>
      </c>
      <c r="K11" s="16"/>
      <c r="L11" s="16">
        <f t="shared" si="3"/>
        <v>2548</v>
      </c>
      <c r="M11" s="16">
        <v>2354</v>
      </c>
      <c r="N11" s="33">
        <f t="shared" si="4"/>
        <v>0.923861852433281</v>
      </c>
    </row>
    <row r="12" spans="1:14" ht="14.25">
      <c r="A12" s="14" t="s">
        <v>25</v>
      </c>
      <c r="B12" s="15">
        <v>900</v>
      </c>
      <c r="C12" s="15"/>
      <c r="D12" s="15"/>
      <c r="E12" s="15">
        <f t="shared" si="1"/>
        <v>900</v>
      </c>
      <c r="F12" s="16">
        <v>933</v>
      </c>
      <c r="G12" s="17">
        <f t="shared" si="2"/>
        <v>1.0366666666666666</v>
      </c>
      <c r="H12" s="14" t="s">
        <v>26</v>
      </c>
      <c r="I12" s="32">
        <v>1403</v>
      </c>
      <c r="J12" s="34">
        <v>850</v>
      </c>
      <c r="K12" s="16"/>
      <c r="L12" s="16">
        <f t="shared" si="3"/>
        <v>2253</v>
      </c>
      <c r="M12" s="16">
        <v>1653</v>
      </c>
      <c r="N12" s="33">
        <f t="shared" si="4"/>
        <v>0.7336884154460719</v>
      </c>
    </row>
    <row r="13" spans="1:14" ht="14.25">
      <c r="A13" s="14" t="s">
        <v>27</v>
      </c>
      <c r="B13" s="15"/>
      <c r="C13" s="15"/>
      <c r="D13" s="15"/>
      <c r="E13" s="15"/>
      <c r="F13" s="16"/>
      <c r="G13" s="17" t="s">
        <v>28</v>
      </c>
      <c r="H13" s="14" t="s">
        <v>29</v>
      </c>
      <c r="I13" s="32">
        <v>15088</v>
      </c>
      <c r="J13" s="34"/>
      <c r="K13" s="16">
        <v>191</v>
      </c>
      <c r="L13" s="16">
        <f t="shared" si="3"/>
        <v>14897</v>
      </c>
      <c r="M13" s="16">
        <v>13807</v>
      </c>
      <c r="N13" s="33">
        <f t="shared" si="4"/>
        <v>0.9268309055514533</v>
      </c>
    </row>
    <row r="14" spans="1:14" ht="14.25">
      <c r="A14" s="14" t="s">
        <v>30</v>
      </c>
      <c r="B14" s="15">
        <v>1200</v>
      </c>
      <c r="C14" s="15"/>
      <c r="D14" s="15"/>
      <c r="E14" s="15">
        <f t="shared" si="1"/>
        <v>1200</v>
      </c>
      <c r="F14" s="16">
        <v>1495</v>
      </c>
      <c r="G14" s="17">
        <f t="shared" si="2"/>
        <v>1.2458333333333333</v>
      </c>
      <c r="H14" s="14" t="s">
        <v>31</v>
      </c>
      <c r="I14" s="32">
        <v>4881</v>
      </c>
      <c r="J14" s="34">
        <v>617</v>
      </c>
      <c r="K14" s="16"/>
      <c r="L14" s="16">
        <f t="shared" si="3"/>
        <v>5498</v>
      </c>
      <c r="M14" s="16">
        <v>5604</v>
      </c>
      <c r="N14" s="33">
        <f t="shared" si="4"/>
        <v>1.019279738086577</v>
      </c>
    </row>
    <row r="15" spans="1:14" ht="14.25">
      <c r="A15" s="18" t="s">
        <v>32</v>
      </c>
      <c r="B15" s="15">
        <v>400</v>
      </c>
      <c r="C15" s="15"/>
      <c r="D15" s="15"/>
      <c r="E15" s="15">
        <f t="shared" si="1"/>
        <v>400</v>
      </c>
      <c r="F15" s="16">
        <v>712</v>
      </c>
      <c r="G15" s="17">
        <f t="shared" si="2"/>
        <v>1.78</v>
      </c>
      <c r="H15" s="14" t="s">
        <v>33</v>
      </c>
      <c r="I15" s="32">
        <v>7527</v>
      </c>
      <c r="J15" s="34"/>
      <c r="K15" s="16">
        <v>382</v>
      </c>
      <c r="L15" s="16">
        <f t="shared" si="3"/>
        <v>7145</v>
      </c>
      <c r="M15" s="16">
        <v>3373</v>
      </c>
      <c r="N15" s="33">
        <f t="shared" si="4"/>
        <v>0.47207837648705386</v>
      </c>
    </row>
    <row r="16" spans="1:14" ht="14.25">
      <c r="A16" s="18" t="s">
        <v>34</v>
      </c>
      <c r="B16" s="15">
        <v>800</v>
      </c>
      <c r="C16" s="15"/>
      <c r="D16" s="15"/>
      <c r="E16" s="15">
        <f t="shared" si="1"/>
        <v>800</v>
      </c>
      <c r="F16" s="16">
        <v>783</v>
      </c>
      <c r="G16" s="17">
        <f t="shared" si="2"/>
        <v>0.97875</v>
      </c>
      <c r="H16" s="14" t="s">
        <v>35</v>
      </c>
      <c r="I16" s="32">
        <v>15988</v>
      </c>
      <c r="J16" s="34">
        <v>1695</v>
      </c>
      <c r="K16" s="16"/>
      <c r="L16" s="16">
        <f t="shared" si="3"/>
        <v>17683</v>
      </c>
      <c r="M16" s="16">
        <v>14175</v>
      </c>
      <c r="N16" s="33">
        <f t="shared" si="4"/>
        <v>0.8016173726177684</v>
      </c>
    </row>
    <row r="17" spans="1:14" ht="14.25">
      <c r="A17" s="14" t="s">
        <v>36</v>
      </c>
      <c r="B17" s="15">
        <v>2000</v>
      </c>
      <c r="C17" s="15"/>
      <c r="D17" s="15"/>
      <c r="E17" s="15">
        <f t="shared" si="1"/>
        <v>2000</v>
      </c>
      <c r="F17" s="16">
        <v>3128</v>
      </c>
      <c r="G17" s="17">
        <f t="shared" si="2"/>
        <v>1.564</v>
      </c>
      <c r="H17" s="14" t="s">
        <v>37</v>
      </c>
      <c r="I17" s="32">
        <v>9033</v>
      </c>
      <c r="J17" s="34">
        <v>466</v>
      </c>
      <c r="K17" s="16"/>
      <c r="L17" s="16">
        <f t="shared" si="3"/>
        <v>9499</v>
      </c>
      <c r="M17" s="16">
        <v>8165</v>
      </c>
      <c r="N17" s="33">
        <f t="shared" si="4"/>
        <v>0.8595641646489104</v>
      </c>
    </row>
    <row r="18" spans="1:14" ht="14.25">
      <c r="A18" s="14" t="s">
        <v>38</v>
      </c>
      <c r="B18" s="15"/>
      <c r="C18" s="15"/>
      <c r="D18" s="15"/>
      <c r="E18" s="15"/>
      <c r="F18" s="16"/>
      <c r="G18" s="17"/>
      <c r="H18" s="14" t="s">
        <v>39</v>
      </c>
      <c r="I18" s="32">
        <v>651</v>
      </c>
      <c r="J18" s="36">
        <v>0.3</v>
      </c>
      <c r="K18" s="16"/>
      <c r="L18" s="16">
        <f t="shared" si="3"/>
        <v>651.3</v>
      </c>
      <c r="M18" s="16">
        <v>350</v>
      </c>
      <c r="N18" s="33">
        <f t="shared" si="4"/>
        <v>0.5373867649316751</v>
      </c>
    </row>
    <row r="19" spans="1:14" ht="14.25">
      <c r="A19" s="14" t="s">
        <v>40</v>
      </c>
      <c r="B19" s="15">
        <v>5500</v>
      </c>
      <c r="C19" s="15"/>
      <c r="D19" s="15"/>
      <c r="E19" s="15">
        <f t="shared" si="1"/>
        <v>5500</v>
      </c>
      <c r="F19" s="16">
        <v>1057</v>
      </c>
      <c r="G19" s="17">
        <f t="shared" si="2"/>
        <v>0.19218181818181818</v>
      </c>
      <c r="H19" s="14" t="s">
        <v>41</v>
      </c>
      <c r="I19" s="32">
        <v>208</v>
      </c>
      <c r="J19" s="34"/>
      <c r="K19" s="16">
        <v>7</v>
      </c>
      <c r="L19" s="16">
        <f t="shared" si="3"/>
        <v>201</v>
      </c>
      <c r="M19" s="16">
        <v>130</v>
      </c>
      <c r="N19" s="33">
        <f t="shared" si="4"/>
        <v>0.6467661691542289</v>
      </c>
    </row>
    <row r="20" spans="1:14" ht="14.25">
      <c r="A20" s="18" t="s">
        <v>32</v>
      </c>
      <c r="B20" s="15"/>
      <c r="C20" s="15"/>
      <c r="D20" s="15"/>
      <c r="E20" s="15"/>
      <c r="F20" s="16"/>
      <c r="G20" s="17"/>
      <c r="H20" s="14" t="s">
        <v>42</v>
      </c>
      <c r="I20" s="32" t="s">
        <v>28</v>
      </c>
      <c r="J20" s="34"/>
      <c r="K20" s="16"/>
      <c r="L20" s="16"/>
      <c r="M20" s="16"/>
      <c r="N20" s="32" t="s">
        <v>28</v>
      </c>
    </row>
    <row r="21" spans="1:14" ht="14.25">
      <c r="A21" s="18" t="s">
        <v>34</v>
      </c>
      <c r="B21" s="15">
        <v>5500</v>
      </c>
      <c r="C21" s="15"/>
      <c r="D21" s="15"/>
      <c r="E21" s="15">
        <f t="shared" si="1"/>
        <v>5500</v>
      </c>
      <c r="F21" s="16">
        <v>1057</v>
      </c>
      <c r="G21" s="17">
        <f t="shared" si="2"/>
        <v>0.19218181818181818</v>
      </c>
      <c r="H21" s="14" t="s">
        <v>43</v>
      </c>
      <c r="I21" s="32">
        <v>11625</v>
      </c>
      <c r="J21" s="34">
        <v>95</v>
      </c>
      <c r="K21" s="16"/>
      <c r="L21" s="16">
        <f t="shared" si="3"/>
        <v>11720</v>
      </c>
      <c r="M21" s="16">
        <v>10505</v>
      </c>
      <c r="N21" s="33">
        <f t="shared" si="4"/>
        <v>0.8963310580204779</v>
      </c>
    </row>
    <row r="22" spans="1:14" ht="14.25">
      <c r="A22" s="18" t="s">
        <v>44</v>
      </c>
      <c r="B22" s="15"/>
      <c r="C22" s="15"/>
      <c r="D22" s="15"/>
      <c r="E22" s="15"/>
      <c r="F22" s="19">
        <v>3.7</v>
      </c>
      <c r="G22" s="17" t="s">
        <v>28</v>
      </c>
      <c r="H22" s="14" t="s">
        <v>45</v>
      </c>
      <c r="I22" s="38">
        <v>2.37</v>
      </c>
      <c r="J22" s="34"/>
      <c r="K22" s="16"/>
      <c r="L22" s="35">
        <f t="shared" si="3"/>
        <v>2.37</v>
      </c>
      <c r="M22" s="16">
        <v>0</v>
      </c>
      <c r="N22" s="33">
        <f aca="true" t="shared" si="5" ref="N22:N27">M22/L22</f>
        <v>0</v>
      </c>
    </row>
    <row r="23" spans="1:14" ht="14.25">
      <c r="A23" s="14" t="s">
        <v>46</v>
      </c>
      <c r="B23" s="15">
        <v>300</v>
      </c>
      <c r="C23" s="15">
        <v>8300</v>
      </c>
      <c r="D23" s="15"/>
      <c r="E23" s="15">
        <f t="shared" si="1"/>
        <v>8600</v>
      </c>
      <c r="F23" s="16">
        <v>267</v>
      </c>
      <c r="G23" s="17">
        <f t="shared" si="2"/>
        <v>0.031046511627906975</v>
      </c>
      <c r="H23" s="14" t="s">
        <v>47</v>
      </c>
      <c r="I23" s="32">
        <v>2889</v>
      </c>
      <c r="J23" s="16">
        <v>180</v>
      </c>
      <c r="K23" s="16"/>
      <c r="L23" s="16">
        <f t="shared" si="3"/>
        <v>3069</v>
      </c>
      <c r="M23" s="16">
        <v>1931</v>
      </c>
      <c r="N23" s="33">
        <f t="shared" si="5"/>
        <v>0.6291951775822744</v>
      </c>
    </row>
    <row r="24" spans="1:14" ht="14.25">
      <c r="A24" s="18" t="s">
        <v>32</v>
      </c>
      <c r="B24" s="15"/>
      <c r="C24" s="15"/>
      <c r="D24" s="15"/>
      <c r="E24" s="15"/>
      <c r="F24" s="16"/>
      <c r="G24" s="17"/>
      <c r="H24" s="14" t="s">
        <v>48</v>
      </c>
      <c r="I24" s="32">
        <v>1200</v>
      </c>
      <c r="J24" s="16"/>
      <c r="K24" s="16">
        <v>1110</v>
      </c>
      <c r="L24" s="16">
        <f t="shared" si="3"/>
        <v>90</v>
      </c>
      <c r="M24" s="16">
        <v>0</v>
      </c>
      <c r="N24" s="33">
        <f t="shared" si="5"/>
        <v>0</v>
      </c>
    </row>
    <row r="25" spans="1:14" ht="14.25">
      <c r="A25" s="18" t="s">
        <v>34</v>
      </c>
      <c r="B25" s="15">
        <v>300</v>
      </c>
      <c r="C25" s="15">
        <v>8300</v>
      </c>
      <c r="D25" s="15"/>
      <c r="E25" s="15">
        <f t="shared" si="1"/>
        <v>8600</v>
      </c>
      <c r="F25" s="16">
        <v>267</v>
      </c>
      <c r="G25" s="17">
        <f t="shared" si="2"/>
        <v>0.031046511627906975</v>
      </c>
      <c r="H25" s="14" t="s">
        <v>49</v>
      </c>
      <c r="I25" s="38">
        <v>0.3</v>
      </c>
      <c r="J25" s="39"/>
      <c r="K25" s="36"/>
      <c r="L25" s="38">
        <f t="shared" si="3"/>
        <v>0.3</v>
      </c>
      <c r="M25" s="36">
        <v>0.03</v>
      </c>
      <c r="N25" s="33">
        <f t="shared" si="5"/>
        <v>0.1</v>
      </c>
    </row>
    <row r="26" spans="1:14" ht="14.25">
      <c r="A26" s="14" t="s">
        <v>50</v>
      </c>
      <c r="B26" s="15">
        <v>16500</v>
      </c>
      <c r="C26" s="15"/>
      <c r="D26" s="15">
        <v>8000</v>
      </c>
      <c r="E26" s="15">
        <f t="shared" si="1"/>
        <v>8500</v>
      </c>
      <c r="F26" s="16">
        <v>11616</v>
      </c>
      <c r="G26" s="17">
        <f t="shared" si="2"/>
        <v>1.3665882352941177</v>
      </c>
      <c r="H26" s="14" t="s">
        <v>51</v>
      </c>
      <c r="I26" s="37">
        <v>450</v>
      </c>
      <c r="J26" s="34"/>
      <c r="K26" s="16">
        <v>1</v>
      </c>
      <c r="L26" s="16">
        <f t="shared" si="3"/>
        <v>449</v>
      </c>
      <c r="M26" s="16">
        <v>436</v>
      </c>
      <c r="N26" s="33">
        <f t="shared" si="5"/>
        <v>0.9710467706013363</v>
      </c>
    </row>
    <row r="27" spans="1:14" ht="14.25">
      <c r="A27" s="20" t="s">
        <v>52</v>
      </c>
      <c r="B27" s="15">
        <v>500</v>
      </c>
      <c r="C27" s="15"/>
      <c r="D27" s="15"/>
      <c r="E27" s="15">
        <f t="shared" si="1"/>
        <v>500</v>
      </c>
      <c r="F27" s="16">
        <v>446</v>
      </c>
      <c r="G27" s="17">
        <f t="shared" si="2"/>
        <v>0.892</v>
      </c>
      <c r="H27" s="14" t="s">
        <v>53</v>
      </c>
      <c r="I27" s="38">
        <v>0.1</v>
      </c>
      <c r="J27" s="16">
        <v>1</v>
      </c>
      <c r="K27" s="36"/>
      <c r="L27" s="16">
        <f t="shared" si="3"/>
        <v>1.1</v>
      </c>
      <c r="M27" s="16">
        <v>2</v>
      </c>
      <c r="N27" s="33">
        <f t="shared" si="5"/>
        <v>1.8181818181818181</v>
      </c>
    </row>
    <row r="28" spans="1:14" ht="14.25">
      <c r="A28" s="20" t="s">
        <v>54</v>
      </c>
      <c r="B28" s="15">
        <v>2000</v>
      </c>
      <c r="C28" s="15"/>
      <c r="D28" s="15"/>
      <c r="E28" s="15">
        <f t="shared" si="1"/>
        <v>2000</v>
      </c>
      <c r="F28" s="16">
        <v>1573</v>
      </c>
      <c r="G28" s="17">
        <f t="shared" si="2"/>
        <v>0.7865</v>
      </c>
      <c r="H28" s="21"/>
      <c r="I28" s="37"/>
      <c r="J28" s="34"/>
      <c r="K28" s="16"/>
      <c r="L28" s="16"/>
      <c r="M28" s="16"/>
      <c r="N28" s="33"/>
    </row>
    <row r="29" spans="1:14" ht="14.25">
      <c r="A29" s="20" t="s">
        <v>55</v>
      </c>
      <c r="B29" s="15">
        <v>2000</v>
      </c>
      <c r="C29" s="15"/>
      <c r="D29" s="15"/>
      <c r="E29" s="15">
        <f t="shared" si="1"/>
        <v>2000</v>
      </c>
      <c r="F29" s="16">
        <v>981</v>
      </c>
      <c r="G29" s="17">
        <f t="shared" si="2"/>
        <v>0.4905</v>
      </c>
      <c r="H29" s="14" t="s">
        <v>56</v>
      </c>
      <c r="I29" s="37">
        <v>1900</v>
      </c>
      <c r="J29" s="16"/>
      <c r="K29" s="16"/>
      <c r="L29" s="16">
        <f t="shared" si="3"/>
        <v>1900</v>
      </c>
      <c r="M29" s="16">
        <v>1847</v>
      </c>
      <c r="N29" s="33">
        <f>M29/L29</f>
        <v>0.9721052631578947</v>
      </c>
    </row>
    <row r="30" spans="1:14" ht="14.25">
      <c r="A30" s="20" t="s">
        <v>57</v>
      </c>
      <c r="B30" s="15">
        <v>12000</v>
      </c>
      <c r="C30" s="15"/>
      <c r="D30" s="15">
        <v>8000</v>
      </c>
      <c r="E30" s="15">
        <f t="shared" si="1"/>
        <v>4000</v>
      </c>
      <c r="F30" s="16">
        <v>7491</v>
      </c>
      <c r="G30" s="17">
        <f t="shared" si="2"/>
        <v>1.87275</v>
      </c>
      <c r="H30" s="14" t="s">
        <v>58</v>
      </c>
      <c r="I30" s="37"/>
      <c r="J30" s="16"/>
      <c r="K30" s="16"/>
      <c r="L30" s="16"/>
      <c r="M30" s="16"/>
      <c r="N30" s="40" t="s">
        <v>28</v>
      </c>
    </row>
    <row r="31" spans="1:14" ht="14.25">
      <c r="A31" s="20" t="s">
        <v>59</v>
      </c>
      <c r="B31" s="22"/>
      <c r="C31" s="23"/>
      <c r="D31" s="23"/>
      <c r="E31" s="15"/>
      <c r="F31" s="16">
        <v>1125</v>
      </c>
      <c r="G31" s="17" t="s">
        <v>28</v>
      </c>
      <c r="H31" s="14" t="s">
        <v>60</v>
      </c>
      <c r="I31" s="37"/>
      <c r="J31" s="16"/>
      <c r="K31" s="16"/>
      <c r="L31" s="16"/>
      <c r="M31" s="16"/>
      <c r="N31" s="40" t="s">
        <v>28</v>
      </c>
    </row>
    <row r="32" spans="1:14" ht="14.25">
      <c r="A32" s="14" t="s">
        <v>61</v>
      </c>
      <c r="B32" s="23"/>
      <c r="C32" s="23"/>
      <c r="D32" s="23"/>
      <c r="E32" s="15"/>
      <c r="F32" s="16"/>
      <c r="G32" s="17"/>
      <c r="H32" s="21"/>
      <c r="I32" s="21"/>
      <c r="J32" s="21"/>
      <c r="K32" s="21"/>
      <c r="L32" s="21"/>
      <c r="M32" s="21"/>
      <c r="N32" s="21"/>
    </row>
    <row r="33" spans="1:14" ht="14.25">
      <c r="A33" s="14" t="s">
        <v>62</v>
      </c>
      <c r="B33" s="23"/>
      <c r="C33" s="15">
        <v>1046</v>
      </c>
      <c r="D33" s="23"/>
      <c r="E33" s="15">
        <f t="shared" si="1"/>
        <v>1046</v>
      </c>
      <c r="F33" s="16">
        <v>1846</v>
      </c>
      <c r="G33" s="17">
        <f t="shared" si="2"/>
        <v>1.7648183556405355</v>
      </c>
      <c r="H33" s="14"/>
      <c r="I33" s="37"/>
      <c r="J33" s="16"/>
      <c r="K33" s="16"/>
      <c r="L33" s="16"/>
      <c r="M33" s="16"/>
      <c r="N33" s="33"/>
    </row>
    <row r="34" spans="1:14" ht="14.25">
      <c r="A34" s="14" t="s">
        <v>63</v>
      </c>
      <c r="B34" s="22">
        <v>23800</v>
      </c>
      <c r="C34" s="23"/>
      <c r="D34" s="23"/>
      <c r="E34" s="15">
        <f t="shared" si="1"/>
        <v>23800</v>
      </c>
      <c r="F34" s="16">
        <v>24068</v>
      </c>
      <c r="G34" s="17">
        <f t="shared" si="2"/>
        <v>1.0112605042016807</v>
      </c>
      <c r="H34" s="14"/>
      <c r="I34" s="37"/>
      <c r="J34" s="16"/>
      <c r="K34" s="16"/>
      <c r="L34" s="16"/>
      <c r="M34" s="16"/>
      <c r="N34" s="33"/>
    </row>
    <row r="35" spans="1:14" ht="14.25">
      <c r="A35" s="14" t="s">
        <v>64</v>
      </c>
      <c r="B35" s="22">
        <v>29000</v>
      </c>
      <c r="C35" s="15"/>
      <c r="D35" s="15"/>
      <c r="E35" s="15">
        <f t="shared" si="1"/>
        <v>29000</v>
      </c>
      <c r="F35" s="16">
        <v>0</v>
      </c>
      <c r="G35" s="17" t="s">
        <v>28</v>
      </c>
      <c r="H35" s="21"/>
      <c r="I35" s="37"/>
      <c r="J35" s="16"/>
      <c r="K35" s="16"/>
      <c r="L35" s="16"/>
      <c r="M35" s="16"/>
      <c r="N35" s="33"/>
    </row>
    <row r="36" spans="1:14" ht="14.25">
      <c r="A36" s="21"/>
      <c r="B36" s="15"/>
      <c r="C36" s="15"/>
      <c r="D36" s="15"/>
      <c r="E36" s="15"/>
      <c r="F36" s="16"/>
      <c r="G36" s="17"/>
      <c r="H36" s="24"/>
      <c r="I36" s="37"/>
      <c r="J36" s="16"/>
      <c r="K36" s="16"/>
      <c r="L36" s="16"/>
      <c r="M36" s="16"/>
      <c r="N36" s="33"/>
    </row>
    <row r="37" spans="1:14" ht="14.25">
      <c r="A37" s="21"/>
      <c r="B37" s="23"/>
      <c r="C37" s="23"/>
      <c r="D37" s="23"/>
      <c r="E37" s="15"/>
      <c r="F37" s="25"/>
      <c r="G37" s="17"/>
      <c r="H37" s="9"/>
      <c r="I37" s="37"/>
      <c r="J37" s="16"/>
      <c r="K37" s="16"/>
      <c r="L37" s="16"/>
      <c r="M37" s="16"/>
      <c r="N37" s="33"/>
    </row>
    <row r="38" spans="1:14" ht="14.25">
      <c r="A38" s="26" t="s">
        <v>65</v>
      </c>
      <c r="B38" s="22">
        <f>B7+B8+B26+B34+B35</f>
        <v>108300</v>
      </c>
      <c r="C38" s="15">
        <v>10546</v>
      </c>
      <c r="D38" s="15">
        <v>8000</v>
      </c>
      <c r="E38" s="15">
        <v>110846</v>
      </c>
      <c r="F38" s="16">
        <v>73453</v>
      </c>
      <c r="G38" s="17">
        <f t="shared" si="2"/>
        <v>0.6626581022319253</v>
      </c>
      <c r="H38" s="26" t="s">
        <v>66</v>
      </c>
      <c r="I38" s="37">
        <v>114472</v>
      </c>
      <c r="J38" s="16">
        <v>6024</v>
      </c>
      <c r="K38" s="16">
        <v>3322</v>
      </c>
      <c r="L38" s="16">
        <f>L6+L29+L30+L31</f>
        <v>117174</v>
      </c>
      <c r="M38" s="16">
        <f>M6+M29+M30+M31</f>
        <v>97467</v>
      </c>
      <c r="N38" s="33">
        <f>M38/L38</f>
        <v>0.8318142249987198</v>
      </c>
    </row>
    <row r="39" spans="1:14" ht="14.25">
      <c r="A39" s="14"/>
      <c r="B39" s="22"/>
      <c r="C39" s="23"/>
      <c r="D39" s="23"/>
      <c r="E39" s="15"/>
      <c r="F39" s="25"/>
      <c r="G39" s="17"/>
      <c r="H39" s="24"/>
      <c r="I39" s="37"/>
      <c r="J39" s="16"/>
      <c r="K39" s="16"/>
      <c r="L39" s="16"/>
      <c r="M39" s="16"/>
      <c r="N39" s="33"/>
    </row>
    <row r="40" spans="1:14" ht="14.25">
      <c r="A40" s="14" t="s">
        <v>67</v>
      </c>
      <c r="B40" s="22"/>
      <c r="C40" s="16"/>
      <c r="D40" s="16"/>
      <c r="E40" s="15"/>
      <c r="F40" s="16"/>
      <c r="G40" s="17"/>
      <c r="H40" s="14" t="s">
        <v>68</v>
      </c>
      <c r="I40" s="37">
        <v>243</v>
      </c>
      <c r="J40" s="16"/>
      <c r="K40" s="16"/>
      <c r="L40" s="16"/>
      <c r="M40" s="41">
        <v>5685</v>
      </c>
      <c r="N40" s="33"/>
    </row>
    <row r="41" spans="1:14" ht="14.25">
      <c r="A41" s="14" t="s">
        <v>69</v>
      </c>
      <c r="B41" s="22">
        <v>6415</v>
      </c>
      <c r="C41" s="16"/>
      <c r="D41" s="16"/>
      <c r="E41" s="16">
        <v>6415</v>
      </c>
      <c r="F41" s="16">
        <v>6415</v>
      </c>
      <c r="G41" s="17"/>
      <c r="H41" s="14" t="s">
        <v>69</v>
      </c>
      <c r="I41" s="37"/>
      <c r="J41" s="16"/>
      <c r="K41" s="16"/>
      <c r="L41" s="16"/>
      <c r="M41" s="16">
        <v>5685</v>
      </c>
      <c r="N41" s="33"/>
    </row>
    <row r="42" spans="1:14" ht="14.25">
      <c r="A42" s="14" t="s">
        <v>70</v>
      </c>
      <c r="B42" s="22"/>
      <c r="C42" s="16"/>
      <c r="D42" s="16"/>
      <c r="E42" s="15"/>
      <c r="F42" s="3">
        <v>23284</v>
      </c>
      <c r="G42" s="17"/>
      <c r="H42" s="14" t="s">
        <v>70</v>
      </c>
      <c r="I42" s="37">
        <v>243</v>
      </c>
      <c r="J42" s="16"/>
      <c r="K42" s="16"/>
      <c r="L42" s="16"/>
      <c r="M42" s="41"/>
      <c r="N42" s="33"/>
    </row>
    <row r="43" spans="1:14" ht="14.25">
      <c r="A43" s="26" t="s">
        <v>71</v>
      </c>
      <c r="B43" s="22">
        <v>114715</v>
      </c>
      <c r="C43" s="16">
        <v>10546</v>
      </c>
      <c r="D43" s="16">
        <v>8000</v>
      </c>
      <c r="E43" s="15">
        <v>117216</v>
      </c>
      <c r="F43" s="16">
        <v>103152</v>
      </c>
      <c r="G43" s="17"/>
      <c r="H43" s="26" t="s">
        <v>72</v>
      </c>
      <c r="I43" s="37">
        <f>I38+I42</f>
        <v>114715</v>
      </c>
      <c r="J43" s="16">
        <f>J6+J31</f>
        <v>6024</v>
      </c>
      <c r="K43" s="16">
        <f>K6+K31</f>
        <v>3322</v>
      </c>
      <c r="L43" s="16">
        <v>117174</v>
      </c>
      <c r="M43" s="16">
        <v>103152</v>
      </c>
      <c r="N43" s="33"/>
    </row>
    <row r="44" ht="24.75" customHeight="1">
      <c r="E44" s="27"/>
    </row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</sheetData>
  <sheetProtection/>
  <mergeCells count="14">
    <mergeCell ref="A2:M2"/>
    <mergeCell ref="E3:H3"/>
    <mergeCell ref="C4:D4"/>
    <mergeCell ref="J4:K4"/>
    <mergeCell ref="A4:A5"/>
    <mergeCell ref="B4:B5"/>
    <mergeCell ref="E4:E5"/>
    <mergeCell ref="F4:F5"/>
    <mergeCell ref="G4:G5"/>
    <mergeCell ref="H4:H5"/>
    <mergeCell ref="I4:I5"/>
    <mergeCell ref="L4:L5"/>
    <mergeCell ref="M4:M5"/>
    <mergeCell ref="N4:N5"/>
  </mergeCells>
  <printOptions/>
  <pageMargins left="1.1895833333333334" right="0.21944444444444444" top="0.5895833333333333" bottom="0.2" header="0.6993055555555555" footer="0.5"/>
  <pageSetup fitToHeight="1" fitToWidth="1" horizontalDpi="600" verticalDpi="600" orientation="landscape" pageOrder="overThenDown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2021-02-03T09:13:23Z</cp:lastPrinted>
  <dcterms:created xsi:type="dcterms:W3CDTF">2017-01-12T08:40:16Z</dcterms:created>
  <dcterms:modified xsi:type="dcterms:W3CDTF">2021-02-26T07:29:16Z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2052-9.1.0.5026</vt:lpwstr>
  </property>
</Properties>
</file>