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政府性基金收支表 (2)" sheetId="1" r:id="rId1"/>
  </sheets>
  <definedNames>
    <definedName name="_xlnm.Print_Titles" localSheetId="0">'政府性基金收支表 (2)'!$2:$5,'政府性基金收支表 (2)'!$A:$A</definedName>
  </definedNames>
  <calcPr fullCalcOnLoad="1"/>
</workbook>
</file>

<file path=xl/sharedStrings.xml><?xml version="1.0" encoding="utf-8"?>
<sst xmlns="http://schemas.openxmlformats.org/spreadsheetml/2006/main" count="46" uniqueCount="38">
  <si>
    <t>附表2</t>
  </si>
  <si>
    <t>港口镇2020年政府性基金预算执行情况表</t>
  </si>
  <si>
    <t>单位：万元</t>
  </si>
  <si>
    <t>收入</t>
  </si>
  <si>
    <t>年初预算数</t>
  </si>
  <si>
    <t>预算调整数</t>
  </si>
  <si>
    <t>指标合计</t>
  </si>
  <si>
    <t>1-12月份执行数</t>
  </si>
  <si>
    <t>执行率</t>
  </si>
  <si>
    <t>支出</t>
  </si>
  <si>
    <t>调增</t>
  </si>
  <si>
    <t>调减</t>
  </si>
  <si>
    <t>一、政府性基金预算收入</t>
  </si>
  <si>
    <t>一、政府性基金预算支出</t>
  </si>
  <si>
    <t>1、国有土地使用权出让收入</t>
  </si>
  <si>
    <t>1、城乡社区支出</t>
  </si>
  <si>
    <t>2、污水处理费收入</t>
  </si>
  <si>
    <t xml:space="preserve">   国有土地使用权出让收入及对应专项债务收入安排的支出</t>
  </si>
  <si>
    <t>3、其他收入</t>
  </si>
  <si>
    <t xml:space="preserve">   其中：征地拆迁补偿以及补助被征地农民支出</t>
  </si>
  <si>
    <t xml:space="preserve">         其他国有土地使用权出让收入安排的支出</t>
  </si>
  <si>
    <t xml:space="preserve">    污水处理费安排的支出</t>
  </si>
  <si>
    <t>二、上级补助收入</t>
  </si>
  <si>
    <t>2、专项债务付息支出</t>
  </si>
  <si>
    <t>1、农业土地开发资金收入</t>
  </si>
  <si>
    <t>3、专项债务发行费用支出</t>
  </si>
  <si>
    <t>2、彩票公益金补助收入</t>
  </si>
  <si>
    <t>4、其他支出</t>
  </si>
  <si>
    <t xml:space="preserve">   其中：彩票公益金支出</t>
  </si>
  <si>
    <t>三、地方政府专项债务转贷收入</t>
  </si>
  <si>
    <t>四、上年结余</t>
  </si>
  <si>
    <t>二、专项债务还本支出</t>
  </si>
  <si>
    <t>-</t>
  </si>
  <si>
    <t>三、调出资金</t>
  </si>
  <si>
    <t>支出合计</t>
  </si>
  <si>
    <t>四、本年结余</t>
  </si>
  <si>
    <t>一至四项收入合计</t>
  </si>
  <si>
    <t>一至四项合计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</si>
</sst>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  <numFmt numFmtId="181" formatCode="#,##0_);[Red]\(#,##0\)"/>
    <numFmt numFmtId="182" formatCode="#,##0.00_);[Red]\(#,##0.00\)"/>
    <numFmt numFmtId="183" formatCode="#,##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26"/>
      <color indexed="8"/>
      <name val="黑体"/>
      <family val="3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3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1" fillId="2" borderId="0" applyNumberFormat="0" applyBorder="0" applyAlignment="0" applyProtection="0"/>
    <xf numFmtId="17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1" applyNumberFormat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0" borderId="2" applyNumberFormat="0" applyFill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8" fillId="0" borderId="3" applyNumberFormat="0" applyFill="0" applyAlignment="0" applyProtection="0"/>
    <xf numFmtId="0" fontId="11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24" fillId="6" borderId="4" applyNumberFormat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5" applyNumberFormat="0" applyFill="0" applyAlignment="0" applyProtection="0"/>
    <xf numFmtId="0" fontId="2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2" fillId="0" borderId="6" applyNumberFormat="0" applyFill="0" applyAlignment="0" applyProtection="0"/>
    <xf numFmtId="0" fontId="9" fillId="6" borderId="1" applyNumberFormat="0" applyAlignment="0" applyProtection="0"/>
    <xf numFmtId="0" fontId="21" fillId="16" borderId="7" applyNumberFormat="0" applyAlignment="0" applyProtection="0"/>
    <xf numFmtId="0" fontId="1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181" fontId="1" fillId="0" borderId="15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181" fontId="7" fillId="0" borderId="15" xfId="0" applyNumberFormat="1" applyFont="1" applyFill="1" applyBorder="1" applyAlignment="1">
      <alignment horizontal="right" vertical="center" wrapText="1"/>
    </xf>
    <xf numFmtId="9" fontId="7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81" fontId="1" fillId="0" borderId="16" xfId="0" applyNumberFormat="1" applyFont="1" applyFill="1" applyBorder="1" applyAlignment="1">
      <alignment horizontal="right" vertical="center" wrapText="1"/>
    </xf>
    <xf numFmtId="181" fontId="6" fillId="0" borderId="16" xfId="0" applyNumberFormat="1" applyFont="1" applyFill="1" applyBorder="1" applyAlignment="1">
      <alignment horizontal="right" vertical="center" wrapText="1"/>
    </xf>
    <xf numFmtId="181" fontId="7" fillId="0" borderId="16" xfId="0" applyNumberFormat="1" applyFont="1" applyFill="1" applyBorder="1" applyAlignment="1">
      <alignment horizontal="right"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right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0" fontId="7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0" borderId="18" xfId="0" applyNumberFormat="1" applyFont="1" applyFill="1" applyBorder="1" applyAlignment="1">
      <alignment horizontal="right" vertical="center" wrapText="1"/>
    </xf>
    <xf numFmtId="181" fontId="7" fillId="0" borderId="18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9" fontId="7" fillId="0" borderId="10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/>
    </xf>
    <xf numFmtId="181" fontId="7" fillId="0" borderId="12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9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182" fontId="6" fillId="0" borderId="15" xfId="0" applyNumberFormat="1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right" vertical="center" wrapText="1"/>
    </xf>
    <xf numFmtId="9" fontId="7" fillId="0" borderId="1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27"/>
  <sheetViews>
    <sheetView tabSelected="1" workbookViewId="0" topLeftCell="A1">
      <pane xSplit="1" ySplit="5" topLeftCell="B6" activePane="bottomRight" state="frozen"/>
      <selection pane="bottomRight" activeCell="I14" sqref="I14"/>
    </sheetView>
  </sheetViews>
  <sheetFormatPr defaultColWidth="8.625" defaultRowHeight="14.25"/>
  <cols>
    <col min="1" max="1" width="5.375" style="2" hidden="1" customWidth="1"/>
    <col min="2" max="2" width="29.00390625" style="2" customWidth="1"/>
    <col min="3" max="3" width="8.50390625" style="2" customWidth="1"/>
    <col min="4" max="4" width="8.375" style="2" customWidth="1"/>
    <col min="5" max="5" width="8.50390625" style="2" customWidth="1"/>
    <col min="6" max="6" width="10.75390625" style="2" customWidth="1"/>
    <col min="7" max="7" width="12.125" style="2" customWidth="1"/>
    <col min="8" max="8" width="8.125" style="2" customWidth="1"/>
    <col min="9" max="9" width="43.50390625" style="2" customWidth="1"/>
    <col min="10" max="10" width="8.25390625" style="2" customWidth="1"/>
    <col min="11" max="11" width="9.625" style="2" customWidth="1"/>
    <col min="12" max="12" width="7.125" style="2" customWidth="1"/>
    <col min="13" max="13" width="10.625" style="2" customWidth="1"/>
    <col min="14" max="14" width="10.25390625" style="2" customWidth="1"/>
    <col min="15" max="15" width="8.50390625" style="2" customWidth="1"/>
    <col min="16" max="32" width="9.00390625" style="2" bestFit="1" customWidth="1"/>
    <col min="33" max="16384" width="8.625" style="2" customWidth="1"/>
  </cols>
  <sheetData>
    <row r="1" ht="15" customHeight="1">
      <c r="B1" s="3" t="s">
        <v>0</v>
      </c>
    </row>
    <row r="2" spans="1:14" ht="59.25" customHeight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8.75" customHeight="1">
      <c r="A3" s="6"/>
      <c r="B3" s="7"/>
      <c r="C3" s="8"/>
      <c r="D3" s="8"/>
      <c r="E3" s="8"/>
      <c r="F3" s="9"/>
      <c r="G3" s="9"/>
      <c r="H3" s="9"/>
      <c r="I3" s="9"/>
      <c r="K3" s="37"/>
      <c r="L3" s="37"/>
      <c r="M3" s="37"/>
      <c r="N3" s="38" t="s">
        <v>2</v>
      </c>
    </row>
    <row r="4" spans="1:15" s="1" customFormat="1" ht="32.25" customHeight="1">
      <c r="A4" s="6"/>
      <c r="B4" s="10" t="s">
        <v>3</v>
      </c>
      <c r="C4" s="11" t="s">
        <v>4</v>
      </c>
      <c r="D4" s="12" t="s">
        <v>5</v>
      </c>
      <c r="E4" s="12"/>
      <c r="F4" s="13" t="s">
        <v>6</v>
      </c>
      <c r="G4" s="12" t="s">
        <v>7</v>
      </c>
      <c r="H4" s="14" t="s">
        <v>8</v>
      </c>
      <c r="I4" s="39" t="s">
        <v>9</v>
      </c>
      <c r="J4" s="12" t="s">
        <v>4</v>
      </c>
      <c r="K4" s="12" t="s">
        <v>5</v>
      </c>
      <c r="L4" s="12"/>
      <c r="M4" s="13" t="s">
        <v>6</v>
      </c>
      <c r="N4" s="12" t="s">
        <v>7</v>
      </c>
      <c r="O4" s="14" t="s">
        <v>8</v>
      </c>
    </row>
    <row r="5" spans="1:15" s="1" customFormat="1" ht="18.75" customHeight="1">
      <c r="A5" s="15"/>
      <c r="B5" s="10"/>
      <c r="C5" s="11"/>
      <c r="D5" s="12" t="s">
        <v>10</v>
      </c>
      <c r="E5" s="12" t="s">
        <v>11</v>
      </c>
      <c r="F5" s="13"/>
      <c r="G5" s="12"/>
      <c r="H5" s="16"/>
      <c r="I5" s="39"/>
      <c r="J5" s="12"/>
      <c r="K5" s="12" t="s">
        <v>10</v>
      </c>
      <c r="L5" s="12" t="s">
        <v>11</v>
      </c>
      <c r="M5" s="13"/>
      <c r="N5" s="12"/>
      <c r="O5" s="16"/>
    </row>
    <row r="6" spans="1:15" s="1" customFormat="1" ht="24" customHeight="1">
      <c r="A6" s="17">
        <v>20009</v>
      </c>
      <c r="B6" s="18" t="s">
        <v>12</v>
      </c>
      <c r="C6" s="19">
        <f>SUM(C7:C8)</f>
        <v>38550</v>
      </c>
      <c r="D6" s="19">
        <v>500</v>
      </c>
      <c r="E6" s="20"/>
      <c r="F6" s="19">
        <f>SUM(F7:F8)</f>
        <v>39050</v>
      </c>
      <c r="G6" s="21">
        <f>G7+G8</f>
        <v>8803</v>
      </c>
      <c r="H6" s="22">
        <f aca="true" t="shared" si="0" ref="H6:H8">G6/F6</f>
        <v>0.22542893725992316</v>
      </c>
      <c r="I6" s="18" t="s">
        <v>13</v>
      </c>
      <c r="J6" s="40">
        <v>10124</v>
      </c>
      <c r="K6" s="41">
        <v>229</v>
      </c>
      <c r="L6" s="41"/>
      <c r="M6" s="41">
        <v>10353</v>
      </c>
      <c r="N6" s="42">
        <v>36933</v>
      </c>
      <c r="O6" s="43">
        <f>N6/M6</f>
        <v>3.5673717762967256</v>
      </c>
    </row>
    <row r="7" spans="1:15" s="1" customFormat="1" ht="24.75" customHeight="1">
      <c r="A7" s="17">
        <v>20009</v>
      </c>
      <c r="B7" s="23" t="s">
        <v>14</v>
      </c>
      <c r="C7" s="24">
        <v>37000</v>
      </c>
      <c r="D7" s="25"/>
      <c r="E7" s="25"/>
      <c r="F7" s="24">
        <f>C7+D7-E7</f>
        <v>37000</v>
      </c>
      <c r="G7" s="26">
        <v>6963</v>
      </c>
      <c r="H7" s="22">
        <f t="shared" si="0"/>
        <v>0.1881891891891892</v>
      </c>
      <c r="I7" s="23" t="s">
        <v>15</v>
      </c>
      <c r="J7" s="40"/>
      <c r="K7" s="42"/>
      <c r="L7" s="42"/>
      <c r="M7" s="41"/>
      <c r="N7" s="42"/>
      <c r="O7" s="43"/>
    </row>
    <row r="8" spans="1:15" s="1" customFormat="1" ht="33.75" customHeight="1">
      <c r="A8" s="17">
        <v>20009</v>
      </c>
      <c r="B8" s="23" t="s">
        <v>16</v>
      </c>
      <c r="C8" s="24">
        <v>1550</v>
      </c>
      <c r="D8" s="24">
        <v>500</v>
      </c>
      <c r="E8" s="25"/>
      <c r="F8" s="24">
        <f>C8+D8-E8</f>
        <v>2050</v>
      </c>
      <c r="G8" s="26">
        <v>1840</v>
      </c>
      <c r="H8" s="22">
        <f t="shared" si="0"/>
        <v>0.8975609756097561</v>
      </c>
      <c r="I8" s="23" t="s">
        <v>17</v>
      </c>
      <c r="J8" s="44"/>
      <c r="K8" s="42"/>
      <c r="L8" s="42"/>
      <c r="M8" s="41"/>
      <c r="N8" s="42"/>
      <c r="O8" s="43"/>
    </row>
    <row r="9" spans="1:15" s="1" customFormat="1" ht="27" customHeight="1">
      <c r="A9" s="17">
        <v>20009</v>
      </c>
      <c r="B9" s="23" t="s">
        <v>18</v>
      </c>
      <c r="C9" s="24"/>
      <c r="D9" s="25"/>
      <c r="E9" s="25"/>
      <c r="F9" s="24"/>
      <c r="G9" s="26"/>
      <c r="H9" s="22"/>
      <c r="I9" s="23" t="s">
        <v>19</v>
      </c>
      <c r="J9" s="44">
        <v>7895</v>
      </c>
      <c r="K9" s="45">
        <v>81</v>
      </c>
      <c r="L9" s="42"/>
      <c r="M9" s="41">
        <f aca="true" t="shared" si="1" ref="M9:M12">J9+K9-L9</f>
        <v>7976</v>
      </c>
      <c r="N9" s="42">
        <v>34822</v>
      </c>
      <c r="O9" s="43">
        <f aca="true" t="shared" si="2" ref="O9:O15">N9/M9</f>
        <v>4.3658475426278835</v>
      </c>
    </row>
    <row r="10" spans="1:15" s="1" customFormat="1" ht="27" customHeight="1">
      <c r="A10" s="17">
        <v>20009</v>
      </c>
      <c r="B10" s="23"/>
      <c r="C10" s="24"/>
      <c r="D10" s="25"/>
      <c r="E10" s="25"/>
      <c r="F10" s="24"/>
      <c r="G10" s="26"/>
      <c r="H10" s="22"/>
      <c r="I10" s="23" t="s">
        <v>20</v>
      </c>
      <c r="J10" s="44"/>
      <c r="K10" s="42">
        <v>13</v>
      </c>
      <c r="L10" s="42"/>
      <c r="M10" s="41">
        <f t="shared" si="1"/>
        <v>13</v>
      </c>
      <c r="N10" s="42">
        <v>13</v>
      </c>
      <c r="O10" s="43">
        <f t="shared" si="2"/>
        <v>1</v>
      </c>
    </row>
    <row r="11" spans="1:15" s="1" customFormat="1" ht="18.75" customHeight="1">
      <c r="A11" s="17">
        <v>20009</v>
      </c>
      <c r="B11" s="23"/>
      <c r="C11" s="24"/>
      <c r="D11" s="25"/>
      <c r="E11" s="25"/>
      <c r="F11" s="24"/>
      <c r="G11" s="26"/>
      <c r="H11" s="22"/>
      <c r="I11" s="23" t="s">
        <v>21</v>
      </c>
      <c r="J11" s="44">
        <v>1483</v>
      </c>
      <c r="K11" s="42"/>
      <c r="L11" s="42"/>
      <c r="M11" s="41">
        <f t="shared" si="1"/>
        <v>1483</v>
      </c>
      <c r="N11" s="42">
        <v>1243</v>
      </c>
      <c r="O11" s="43">
        <f t="shared" si="2"/>
        <v>0.8381658799730276</v>
      </c>
    </row>
    <row r="12" spans="1:15" s="1" customFormat="1" ht="18.75" customHeight="1">
      <c r="A12" s="17">
        <v>20009</v>
      </c>
      <c r="B12" s="23" t="s">
        <v>22</v>
      </c>
      <c r="C12" s="24">
        <v>600</v>
      </c>
      <c r="D12" s="25"/>
      <c r="E12" s="24">
        <v>200</v>
      </c>
      <c r="F12" s="24">
        <v>400</v>
      </c>
      <c r="G12" s="26">
        <v>446</v>
      </c>
      <c r="H12" s="22">
        <f>G12/F12</f>
        <v>1.115</v>
      </c>
      <c r="I12" s="23" t="s">
        <v>23</v>
      </c>
      <c r="J12" s="44">
        <v>600</v>
      </c>
      <c r="K12" s="42"/>
      <c r="L12" s="42"/>
      <c r="M12" s="41">
        <f t="shared" si="1"/>
        <v>600</v>
      </c>
      <c r="N12" s="42">
        <v>579</v>
      </c>
      <c r="O12" s="43">
        <f t="shared" si="2"/>
        <v>0.965</v>
      </c>
    </row>
    <row r="13" spans="1:15" s="1" customFormat="1" ht="24" customHeight="1">
      <c r="A13" s="17">
        <v>20009</v>
      </c>
      <c r="B13" s="23" t="s">
        <v>24</v>
      </c>
      <c r="C13" s="24"/>
      <c r="D13" s="25"/>
      <c r="E13" s="25"/>
      <c r="F13" s="24"/>
      <c r="G13" s="26"/>
      <c r="H13" s="22"/>
      <c r="I13" s="23" t="s">
        <v>25</v>
      </c>
      <c r="J13" s="36">
        <v>0.1</v>
      </c>
      <c r="K13" s="42"/>
      <c r="L13" s="42"/>
      <c r="M13" s="36">
        <v>0.1</v>
      </c>
      <c r="N13" s="36">
        <v>0.03</v>
      </c>
      <c r="O13" s="43">
        <f t="shared" si="2"/>
        <v>0.3</v>
      </c>
    </row>
    <row r="14" spans="1:15" s="1" customFormat="1" ht="28.5" customHeight="1">
      <c r="A14" s="17">
        <v>20009</v>
      </c>
      <c r="B14" s="23" t="s">
        <v>26</v>
      </c>
      <c r="C14" s="24">
        <v>600</v>
      </c>
      <c r="D14" s="27"/>
      <c r="E14" s="24">
        <v>200</v>
      </c>
      <c r="F14" s="24">
        <f>C14+D14-E14</f>
        <v>400</v>
      </c>
      <c r="G14" s="26">
        <v>446</v>
      </c>
      <c r="H14" s="22">
        <f>G14/F14</f>
        <v>1.115</v>
      </c>
      <c r="I14" s="46" t="s">
        <v>27</v>
      </c>
      <c r="J14" s="44">
        <v>146</v>
      </c>
      <c r="K14" s="47">
        <v>135</v>
      </c>
      <c r="L14" s="47"/>
      <c r="M14" s="41">
        <f>J14+K14-L14</f>
        <v>281</v>
      </c>
      <c r="N14" s="47">
        <v>276</v>
      </c>
      <c r="O14" s="43">
        <f t="shared" si="2"/>
        <v>0.9822064056939501</v>
      </c>
    </row>
    <row r="15" spans="1:15" s="1" customFormat="1" ht="24" customHeight="1">
      <c r="A15" s="17">
        <v>20009</v>
      </c>
      <c r="B15" s="23"/>
      <c r="C15" s="24"/>
      <c r="D15" s="27"/>
      <c r="E15" s="25"/>
      <c r="F15" s="24"/>
      <c r="G15" s="26"/>
      <c r="H15" s="28"/>
      <c r="I15" s="48" t="s">
        <v>28</v>
      </c>
      <c r="J15" s="49">
        <v>146</v>
      </c>
      <c r="K15" s="42">
        <v>135</v>
      </c>
      <c r="L15" s="42"/>
      <c r="M15" s="42">
        <v>281</v>
      </c>
      <c r="N15" s="42">
        <v>276</v>
      </c>
      <c r="O15" s="43">
        <f t="shared" si="2"/>
        <v>0.9822064056939501</v>
      </c>
    </row>
    <row r="16" spans="1:15" s="1" customFormat="1" ht="24" customHeight="1">
      <c r="A16" s="17"/>
      <c r="B16" s="23" t="s">
        <v>29</v>
      </c>
      <c r="C16" s="24"/>
      <c r="D16" s="25"/>
      <c r="E16" s="25"/>
      <c r="F16" s="24"/>
      <c r="G16" s="26"/>
      <c r="H16" s="28"/>
      <c r="I16" s="50"/>
      <c r="J16" s="50"/>
      <c r="K16" s="50"/>
      <c r="L16" s="50"/>
      <c r="M16" s="50"/>
      <c r="N16" s="50"/>
      <c r="O16" s="51"/>
    </row>
    <row r="17" spans="1:15" s="1" customFormat="1" ht="21" customHeight="1">
      <c r="A17" s="17">
        <v>20009</v>
      </c>
      <c r="B17" s="23"/>
      <c r="C17" s="24"/>
      <c r="D17" s="25"/>
      <c r="E17" s="25"/>
      <c r="F17" s="26"/>
      <c r="G17" s="26"/>
      <c r="H17" s="28"/>
      <c r="I17" s="52"/>
      <c r="J17" s="53"/>
      <c r="K17" s="42"/>
      <c r="L17" s="42"/>
      <c r="M17" s="42"/>
      <c r="N17" s="42"/>
      <c r="O17" s="51"/>
    </row>
    <row r="18" spans="1:15" s="1" customFormat="1" ht="21" customHeight="1">
      <c r="A18" s="17"/>
      <c r="B18" s="29" t="s">
        <v>30</v>
      </c>
      <c r="C18" s="24"/>
      <c r="D18" s="25"/>
      <c r="E18" s="25"/>
      <c r="F18" s="26"/>
      <c r="G18" s="26">
        <v>27684</v>
      </c>
      <c r="H18" s="28"/>
      <c r="I18" s="52"/>
      <c r="J18" s="53"/>
      <c r="K18" s="42"/>
      <c r="L18" s="42"/>
      <c r="M18" s="42"/>
      <c r="N18" s="42"/>
      <c r="O18" s="51"/>
    </row>
    <row r="19" spans="1:15" s="1" customFormat="1" ht="21" customHeight="1">
      <c r="A19" s="17"/>
      <c r="B19" s="30"/>
      <c r="C19" s="31"/>
      <c r="D19" s="32"/>
      <c r="E19" s="32"/>
      <c r="F19" s="33"/>
      <c r="G19" s="33"/>
      <c r="H19" s="34"/>
      <c r="I19" s="54"/>
      <c r="J19" s="20"/>
      <c r="K19" s="21"/>
      <c r="L19" s="21"/>
      <c r="M19" s="21"/>
      <c r="N19" s="21"/>
      <c r="O19" s="51"/>
    </row>
    <row r="20" spans="1:15" s="1" customFormat="1" ht="21" customHeight="1">
      <c r="A20" s="17"/>
      <c r="B20" s="30"/>
      <c r="C20" s="31"/>
      <c r="D20" s="32"/>
      <c r="E20" s="32"/>
      <c r="F20" s="33"/>
      <c r="G20" s="33"/>
      <c r="H20" s="34"/>
      <c r="I20" s="23" t="s">
        <v>31</v>
      </c>
      <c r="J20" s="26"/>
      <c r="K20" s="26"/>
      <c r="L20" s="26"/>
      <c r="M20" s="26"/>
      <c r="N20" s="26"/>
      <c r="O20" s="55" t="s">
        <v>32</v>
      </c>
    </row>
    <row r="21" spans="1:15" s="1" customFormat="1" ht="21" customHeight="1">
      <c r="A21" s="17"/>
      <c r="B21" s="30"/>
      <c r="C21" s="31"/>
      <c r="D21" s="32"/>
      <c r="E21" s="32"/>
      <c r="F21" s="33"/>
      <c r="G21" s="33"/>
      <c r="H21" s="34"/>
      <c r="I21" s="23" t="s">
        <v>33</v>
      </c>
      <c r="J21" s="44">
        <v>29000</v>
      </c>
      <c r="K21" s="42"/>
      <c r="L21" s="42"/>
      <c r="M21" s="41">
        <v>29000</v>
      </c>
      <c r="N21" s="42">
        <v>0</v>
      </c>
      <c r="O21" s="56" t="s">
        <v>32</v>
      </c>
    </row>
    <row r="22" spans="1:15" s="1" customFormat="1" ht="21" customHeight="1">
      <c r="A22" s="17"/>
      <c r="B22" s="35"/>
      <c r="C22" s="31"/>
      <c r="D22" s="32"/>
      <c r="E22" s="32"/>
      <c r="F22" s="33"/>
      <c r="G22" s="33"/>
      <c r="H22" s="34"/>
      <c r="I22" s="57" t="s">
        <v>34</v>
      </c>
      <c r="J22" s="42">
        <f>J6+J20+J21</f>
        <v>39124</v>
      </c>
      <c r="K22" s="42">
        <v>229</v>
      </c>
      <c r="L22" s="42"/>
      <c r="M22" s="41">
        <v>39353</v>
      </c>
      <c r="N22" s="42">
        <v>36933</v>
      </c>
      <c r="O22" s="58">
        <f>N22/M22</f>
        <v>0.9385053236093818</v>
      </c>
    </row>
    <row r="23" spans="1:15" s="1" customFormat="1" ht="18.75" customHeight="1">
      <c r="A23" s="17">
        <v>20009</v>
      </c>
      <c r="B23" s="23"/>
      <c r="C23" s="36"/>
      <c r="D23" s="32"/>
      <c r="E23" s="32"/>
      <c r="F23" s="33"/>
      <c r="G23" s="33"/>
      <c r="H23" s="34"/>
      <c r="I23" s="50"/>
      <c r="J23" s="59"/>
      <c r="K23" s="42"/>
      <c r="L23" s="42"/>
      <c r="M23" s="41"/>
      <c r="N23" s="42"/>
      <c r="O23" s="51"/>
    </row>
    <row r="24" spans="1:15" s="1" customFormat="1" ht="18.75" customHeight="1">
      <c r="A24" s="17">
        <v>20009</v>
      </c>
      <c r="B24" s="23"/>
      <c r="C24" s="31"/>
      <c r="D24" s="32"/>
      <c r="E24" s="32"/>
      <c r="F24" s="33"/>
      <c r="G24" s="33"/>
      <c r="H24" s="34"/>
      <c r="I24" s="18" t="s">
        <v>35</v>
      </c>
      <c r="J24" s="40">
        <v>26</v>
      </c>
      <c r="K24" s="42"/>
      <c r="L24" s="42"/>
      <c r="M24" s="41"/>
      <c r="N24" s="60">
        <f>G25-N22</f>
        <v>0</v>
      </c>
      <c r="O24" s="51"/>
    </row>
    <row r="25" spans="1:15" s="1" customFormat="1" ht="18.75" customHeight="1">
      <c r="A25" s="17">
        <v>20009</v>
      </c>
      <c r="B25" s="35" t="s">
        <v>36</v>
      </c>
      <c r="C25" s="24">
        <f>C6+C12</f>
        <v>39150</v>
      </c>
      <c r="D25" s="25"/>
      <c r="E25" s="25"/>
      <c r="F25" s="26">
        <f>F6+F12</f>
        <v>39450</v>
      </c>
      <c r="G25" s="26">
        <v>36933</v>
      </c>
      <c r="H25" s="22"/>
      <c r="I25" s="35" t="s">
        <v>37</v>
      </c>
      <c r="J25" s="44">
        <v>39150</v>
      </c>
      <c r="K25" s="42">
        <v>229</v>
      </c>
      <c r="L25" s="42"/>
      <c r="M25" s="41">
        <v>39353</v>
      </c>
      <c r="N25" s="42">
        <v>0</v>
      </c>
      <c r="O25" s="51"/>
    </row>
    <row r="27" ht="12">
      <c r="L27" s="61"/>
    </row>
  </sheetData>
  <sheetProtection/>
  <mergeCells count="14">
    <mergeCell ref="B2:N2"/>
    <mergeCell ref="F3:I3"/>
    <mergeCell ref="D4:E4"/>
    <mergeCell ref="K4:L4"/>
    <mergeCell ref="B4:B5"/>
    <mergeCell ref="C4:C5"/>
    <mergeCell ref="F4:F5"/>
    <mergeCell ref="G4:G5"/>
    <mergeCell ref="H4:H5"/>
    <mergeCell ref="I4:I5"/>
    <mergeCell ref="J4:J5"/>
    <mergeCell ref="M4:M5"/>
    <mergeCell ref="N4:N5"/>
    <mergeCell ref="O4:O5"/>
  </mergeCells>
  <printOptions horizontalCentered="1"/>
  <pageMargins left="0.2791666666666667" right="0.03888888888888889" top="0.2708333333333333" bottom="0.2791666666666667" header="0.22777777777777777" footer="0.22013888888888888"/>
  <pageSetup fitToHeight="1" fitToWidth="1"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2021-02-03T09:13:23Z</cp:lastPrinted>
  <dcterms:created xsi:type="dcterms:W3CDTF">2017-01-12T08:40:16Z</dcterms:created>
  <dcterms:modified xsi:type="dcterms:W3CDTF">2021-02-26T07:29:42Z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