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755"/>
  </bookViews>
  <sheets>
    <sheet name="Sheet1" sheetId="1" r:id="rId1"/>
  </sheets>
  <definedNames>
    <definedName name="_xlnm._FilterDatabase" localSheetId="0" hidden="1">Sheet1!$A$3:$P$59</definedName>
  </definedNames>
  <calcPr calcId="144525" concurrentCalc="0"/>
</workbook>
</file>

<file path=xl/sharedStrings.xml><?xml version="1.0" encoding="utf-8"?>
<sst xmlns="http://schemas.openxmlformats.org/spreadsheetml/2006/main" count="139">
  <si>
    <t>附件</t>
  </si>
  <si>
    <t>2020年8月中山市居民分布式光伏发电项目汇总表</t>
  </si>
  <si>
    <t>编号</t>
  </si>
  <si>
    <t>项目名称</t>
  </si>
  <si>
    <t>项目建设地点</t>
  </si>
  <si>
    <t>项目容量（kW）</t>
  </si>
  <si>
    <t>项目公司(或自然人）</t>
  </si>
  <si>
    <t>建成并网发电日期</t>
  </si>
  <si>
    <t>建设方式</t>
  </si>
  <si>
    <t>光伏电力用户</t>
  </si>
  <si>
    <t>光伏电力消纳方式</t>
  </si>
  <si>
    <t>并网电压等级(V)</t>
  </si>
  <si>
    <t>年平均发电量（千瓦时）</t>
  </si>
  <si>
    <t>项目投资（万元）</t>
  </si>
  <si>
    <t>光伏电力用户侧电价</t>
  </si>
  <si>
    <t>预计年补助资金（元）</t>
  </si>
  <si>
    <t>自发自用比例</t>
  </si>
  <si>
    <t>备注</t>
  </si>
  <si>
    <t>李湛英</t>
  </si>
  <si>
    <t>中山市小榄镇永宁洪联东三路三街</t>
  </si>
  <si>
    <t>自然人</t>
  </si>
  <si>
    <t>待定</t>
  </si>
  <si>
    <t>屋顶</t>
  </si>
  <si>
    <t>自发自用余电上网</t>
  </si>
  <si>
    <t>220</t>
  </si>
  <si>
    <t>居民电价</t>
  </si>
  <si>
    <t>陈展鹏</t>
  </si>
  <si>
    <t>中山市小榄镇联丰乐安路丰华大巷</t>
  </si>
  <si>
    <t>380</t>
  </si>
  <si>
    <t>高炎泉</t>
  </si>
  <si>
    <t>中山市小榄镇绩西联合南街五巷</t>
  </si>
  <si>
    <t>麦欢庆</t>
  </si>
  <si>
    <t>中山市小榄镇福成西五巷</t>
  </si>
  <si>
    <t>傅金凤</t>
  </si>
  <si>
    <t>中山市小榄镇宝丰新龙街</t>
  </si>
  <si>
    <t>李志勇</t>
  </si>
  <si>
    <t>中山市神湾镇南镇村深环东街</t>
  </si>
  <si>
    <t>罗炳基</t>
  </si>
  <si>
    <t>中山市东区大柏山正街</t>
  </si>
  <si>
    <t>胡燕瑜</t>
  </si>
  <si>
    <t>中山市东区凯茵豪园傲云峰AB1别墅（凯茵豪园云峰街）</t>
  </si>
  <si>
    <t>廖棣钦</t>
  </si>
  <si>
    <t>中山市东区新安村新安大街</t>
  </si>
  <si>
    <t>李宝华</t>
  </si>
  <si>
    <t>中山市东凤镇安乐村福安街</t>
  </si>
  <si>
    <t>朱德添</t>
  </si>
  <si>
    <t>中山市古镇镇曹一环村中路四巷</t>
  </si>
  <si>
    <t>陈炎金</t>
  </si>
  <si>
    <t>中山市古镇镇曹二德龙六街1巷</t>
  </si>
  <si>
    <t>蔡永洪</t>
  </si>
  <si>
    <t>中山市古镇镇周头狼新村西十二巷</t>
  </si>
  <si>
    <t>蔡泽尧</t>
  </si>
  <si>
    <t>中山市古镇镇冈南村中心路西五巷</t>
  </si>
  <si>
    <t>周永坚</t>
  </si>
  <si>
    <t>中山市坦洲镇龙西街七巷</t>
  </si>
  <si>
    <t>卢观体</t>
  </si>
  <si>
    <t>中山市坦洲镇友谊路2巷</t>
  </si>
  <si>
    <t>蔡伦</t>
  </si>
  <si>
    <t>中山市坦洲镇振兴南路四巷</t>
  </si>
  <si>
    <t>欧美连</t>
  </si>
  <si>
    <t>中山市坦洲镇南坦路</t>
  </si>
  <si>
    <t>毛语宁</t>
  </si>
  <si>
    <t>中山市坦洲镇海伦花园113座</t>
  </si>
  <si>
    <t>付宣诚</t>
  </si>
  <si>
    <t>中山市坦洲镇锦绣国际花城花锦苑28幢</t>
  </si>
  <si>
    <t>王碧燕</t>
  </si>
  <si>
    <t>中山市坦洲镇振兴南路</t>
  </si>
  <si>
    <t>苏瑞凤</t>
  </si>
  <si>
    <t>中山市坦洲镇振兴中路一巷</t>
  </si>
  <si>
    <t>高玉明</t>
  </si>
  <si>
    <t>中山市坦洲镇海伦花园98座</t>
  </si>
  <si>
    <t>刘宝枢</t>
  </si>
  <si>
    <t>中山市沙溪镇云汉村汉兴大街六巷</t>
  </si>
  <si>
    <t>张浩媛</t>
  </si>
  <si>
    <t>中山市沙溪镇厚山村自然街上街二巷</t>
  </si>
  <si>
    <t>刘嘉豪</t>
  </si>
  <si>
    <t>中山市南区树涌大街</t>
  </si>
  <si>
    <t>刘建军</t>
  </si>
  <si>
    <t>中山市南区树涌西一街</t>
  </si>
  <si>
    <t>颜晓红</t>
  </si>
  <si>
    <t>中山市南区恒海路恒泰街</t>
  </si>
  <si>
    <t>林章平</t>
  </si>
  <si>
    <t>中山市南区沙田连安正街</t>
  </si>
  <si>
    <t>林志欢</t>
  </si>
  <si>
    <t>中山市南区沙田连安下街</t>
  </si>
  <si>
    <t>曹中权</t>
  </si>
  <si>
    <t>中山市南区圣都路1号中山清华坊凤雅苑凤雅六巷97幢</t>
  </si>
  <si>
    <t>芦锦鹏</t>
  </si>
  <si>
    <t>中山市南区竹秀园北大街</t>
  </si>
  <si>
    <t>曾昭江</t>
  </si>
  <si>
    <t>中山市南区树涌村西三街</t>
  </si>
  <si>
    <t>罗锦雄</t>
  </si>
  <si>
    <t>中山市南区树涌灰炉亭街</t>
  </si>
  <si>
    <t>380V</t>
  </si>
  <si>
    <t>胡泽坤</t>
  </si>
  <si>
    <t>中山市横栏镇六沙新胜街</t>
  </si>
  <si>
    <t>冯锡赞</t>
  </si>
  <si>
    <t>中山市横栏镇贴边十二队</t>
  </si>
  <si>
    <t>袁晓刚</t>
  </si>
  <si>
    <t>中山市港口镇星晨路12号星晨花园碧华园</t>
  </si>
  <si>
    <t>谢念平</t>
  </si>
  <si>
    <t>中山市港口镇星晨花园倚涛轩</t>
  </si>
  <si>
    <t>廖国胜</t>
  </si>
  <si>
    <t>中山市五桂山长命水白兰桥上街</t>
  </si>
  <si>
    <t>徐春荣</t>
  </si>
  <si>
    <t>中山市五桂山桂南马溪麒麟街</t>
  </si>
  <si>
    <t>梁锦源</t>
  </si>
  <si>
    <t>中山市火炬开发区联富社区居民委员会濠四上街</t>
  </si>
  <si>
    <t>吴坤华</t>
  </si>
  <si>
    <t>中山市火炬开发区联富社区居民委员会濠四濠新三巷</t>
  </si>
  <si>
    <t>萧汉行</t>
  </si>
  <si>
    <t>中山市火炬开发区憧憬路88号林语花园1区</t>
  </si>
  <si>
    <t>刘平岑</t>
  </si>
  <si>
    <t>中山市南头镇合胜东路</t>
  </si>
  <si>
    <t>陈国仔</t>
  </si>
  <si>
    <t>曾荣城</t>
  </si>
  <si>
    <t>中山市三乡镇平南娜帐新村大街</t>
  </si>
  <si>
    <t>周才胜</t>
  </si>
  <si>
    <t>中山市三乡镇平东村南二街</t>
  </si>
  <si>
    <t>郑康世</t>
  </si>
  <si>
    <t>中山市三乡镇古鹤村基上街</t>
  </si>
  <si>
    <t>郑文景</t>
  </si>
  <si>
    <t>中山市三乡镇雍陌村一队西堡龙牙二巷</t>
  </si>
  <si>
    <t>中山市三乡镇茅湾村沿湾街金寿巷</t>
  </si>
  <si>
    <t>客户光伏装机容量有变（申请备案变更）</t>
  </si>
  <si>
    <t>吴彩珍</t>
  </si>
  <si>
    <t>中山市三乡镇大布村西门口大街八巷</t>
  </si>
  <si>
    <t>郑国贤</t>
  </si>
  <si>
    <t>中山市三乡镇祥兴大厦文昌东路</t>
  </si>
  <si>
    <t>潘玉</t>
  </si>
  <si>
    <t>中山市南朗镇翠亨石门路18号翠怡花园</t>
  </si>
  <si>
    <t>谭海文</t>
  </si>
  <si>
    <t>中山市南朗镇南朗村新填地“长头外”</t>
  </si>
  <si>
    <t>吴用标</t>
  </si>
  <si>
    <t>中山市南朗镇南朗村田边正街三巷</t>
  </si>
  <si>
    <t>罗炎光</t>
  </si>
  <si>
    <t>中山市阜沙镇永红街</t>
  </si>
  <si>
    <t>黎永波</t>
  </si>
  <si>
    <t>中山市黄圃镇新堤一路一街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</si>
</sst>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[$-F800]dddd\,\ mmmm\ dd\,\ yyyy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黑体"/>
      <charset val="134"/>
    </font>
    <font>
      <u/>
      <sz val="22"/>
      <color theme="1"/>
      <name val="方正小标宋_GBK"/>
      <charset val="134"/>
    </font>
    <font>
      <sz val="22"/>
      <color theme="1"/>
      <name val="方正小标宋_GBK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76" fontId="2" fillId="2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2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14" fontId="2" fillId="0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9" fontId="3" fillId="2" borderId="2" xfId="0" applyNumberFormat="1" applyFont="1" applyFill="1" applyBorder="1" applyAlignment="1">
      <alignment horizontal="left" vertical="center" wrapText="1"/>
    </xf>
    <xf numFmtId="31" fontId="2" fillId="2" borderId="2" xfId="0" applyNumberFormat="1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Fill="1" applyBorder="1" applyAlignment="1">
      <alignment horizontal="left" vertical="center" wrapText="1"/>
    </xf>
    <xf numFmtId="9" fontId="2" fillId="2" borderId="2" xfId="0" applyNumberFormat="1" applyFont="1" applyFill="1" applyBorder="1" applyAlignment="1" applyProtection="1">
      <alignment horizontal="left" vertical="center" wrapText="1"/>
    </xf>
    <xf numFmtId="0" fontId="4" fillId="3" borderId="2" xfId="0" applyNumberFormat="1" applyFont="1" applyFill="1" applyBorder="1" applyAlignment="1" applyProtection="1">
      <alignment horizontal="left" vertical="center" wrapText="1"/>
    </xf>
    <xf numFmtId="9" fontId="4" fillId="3" borderId="2" xfId="0" applyNumberFormat="1" applyFont="1" applyFill="1" applyBorder="1" applyAlignment="1" applyProtection="1">
      <alignment horizontal="left" vertical="center" wrapText="1"/>
    </xf>
    <xf numFmtId="9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9" fontId="2" fillId="2" borderId="2" xfId="0" applyNumberFormat="1" applyFont="1" applyFill="1" applyBorder="1" applyAlignment="1">
      <alignment horizontal="left" vertical="center"/>
    </xf>
    <xf numFmtId="9" fontId="4" fillId="0" borderId="2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 applyProtection="1">
      <alignment horizontal="left" vertical="center"/>
    </xf>
    <xf numFmtId="9" fontId="4" fillId="0" borderId="2" xfId="0" applyNumberFormat="1" applyFont="1" applyFill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left" vertical="center" wrapText="1"/>
    </xf>
    <xf numFmtId="9" fontId="2" fillId="0" borderId="2" xfId="0" applyNumberFormat="1" applyFont="1" applyFill="1" applyBorder="1" applyAlignment="1">
      <alignment horizontal="left" vertical="center" wrapText="1"/>
    </xf>
    <xf numFmtId="9" fontId="2" fillId="0" borderId="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59"/>
  <sheetViews>
    <sheetView tabSelected="1" workbookViewId="0">
      <pane ySplit="3" topLeftCell="A4" activePane="bottomLeft" state="frozen"/>
      <selection/>
      <selection pane="bottomLeft" activeCell="A27" sqref="$A27:$XFD27"/>
    </sheetView>
  </sheetViews>
  <sheetFormatPr defaultColWidth="9" defaultRowHeight="13.5"/>
  <cols>
    <col min="1" max="1" width="4.63333333333333" style="1" customWidth="1"/>
    <col min="2" max="2" width="6.775" style="1" customWidth="1"/>
    <col min="3" max="3" width="19.8833333333333" style="1" customWidth="1"/>
    <col min="4" max="4" width="10.6333333333333" style="1" customWidth="1"/>
    <col min="5" max="5" width="9.55833333333333" style="1" customWidth="1"/>
    <col min="6" max="6" width="10.5" style="1" customWidth="1"/>
    <col min="7" max="7" width="9.13333333333333" style="1" customWidth="1"/>
    <col min="8" max="8" width="13.6333333333333" style="1" customWidth="1"/>
    <col min="9" max="9" width="14.8833333333333" style="1" customWidth="1"/>
    <col min="10" max="10" width="9" style="1"/>
    <col min="11" max="11" width="11.6333333333333" style="1" customWidth="1"/>
    <col min="12" max="12" width="9" style="1"/>
    <col min="13" max="13" width="12.6333333333333" style="1" customWidth="1"/>
    <col min="14" max="14" width="10.775" style="1"/>
    <col min="15" max="16384" width="9" style="1"/>
  </cols>
  <sheetData>
    <row r="1" spans="1:3">
      <c r="A1" s="10" t="s">
        <v>0</v>
      </c>
      <c r="B1" s="10"/>
      <c r="C1" s="10"/>
    </row>
    <row r="2" s="1" customFormat="1" ht="27" spans="1:16">
      <c r="A2" s="11" t="s">
        <v>1</v>
      </c>
      <c r="B2" s="12"/>
      <c r="C2" s="12"/>
      <c r="D2" s="13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="2" customFormat="1" ht="22.5" spans="1:16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</row>
    <row r="4" s="3" customFormat="1" ht="22.5" spans="1:16">
      <c r="A4" s="15">
        <v>1</v>
      </c>
      <c r="B4" s="15" t="s">
        <v>18</v>
      </c>
      <c r="C4" s="15" t="s">
        <v>19</v>
      </c>
      <c r="D4" s="15">
        <v>5.22</v>
      </c>
      <c r="E4" s="16" t="s">
        <v>20</v>
      </c>
      <c r="F4" s="15" t="s">
        <v>21</v>
      </c>
      <c r="G4" s="15" t="s">
        <v>22</v>
      </c>
      <c r="H4" s="15" t="str">
        <f t="shared" ref="H4:H8" si="0">B4</f>
        <v>李湛英</v>
      </c>
      <c r="I4" s="15" t="s">
        <v>23</v>
      </c>
      <c r="J4" s="36" t="s">
        <v>24</v>
      </c>
      <c r="K4" s="15">
        <f t="shared" ref="K4:K25" si="1">D4*1000</f>
        <v>5220</v>
      </c>
      <c r="L4" s="37">
        <f t="shared" ref="L4:L8" si="2">D4*1.2</f>
        <v>6.264</v>
      </c>
      <c r="M4" s="15" t="s">
        <v>25</v>
      </c>
      <c r="N4" s="15" t="s">
        <v>21</v>
      </c>
      <c r="O4" s="38">
        <v>0.6</v>
      </c>
      <c r="P4" s="15"/>
    </row>
    <row r="5" s="3" customFormat="1" ht="22.5" spans="1:16">
      <c r="A5" s="15">
        <v>2</v>
      </c>
      <c r="B5" s="15" t="s">
        <v>26</v>
      </c>
      <c r="C5" s="15" t="s">
        <v>27</v>
      </c>
      <c r="D5" s="15">
        <v>53.35</v>
      </c>
      <c r="E5" s="16" t="s">
        <v>20</v>
      </c>
      <c r="F5" s="15" t="s">
        <v>21</v>
      </c>
      <c r="G5" s="15" t="s">
        <v>22</v>
      </c>
      <c r="H5" s="15" t="str">
        <f t="shared" si="0"/>
        <v>陈展鹏</v>
      </c>
      <c r="I5" s="15" t="s">
        <v>23</v>
      </c>
      <c r="J5" s="36" t="s">
        <v>28</v>
      </c>
      <c r="K5" s="15">
        <f t="shared" si="1"/>
        <v>53350</v>
      </c>
      <c r="L5" s="37">
        <f t="shared" si="2"/>
        <v>64.02</v>
      </c>
      <c r="M5" s="15" t="s">
        <v>25</v>
      </c>
      <c r="N5" s="15" t="s">
        <v>21</v>
      </c>
      <c r="O5" s="38">
        <v>0.6</v>
      </c>
      <c r="P5" s="15"/>
    </row>
    <row r="6" s="3" customFormat="1" ht="22.5" spans="1:16">
      <c r="A6" s="15">
        <v>3</v>
      </c>
      <c r="B6" s="15" t="s">
        <v>29</v>
      </c>
      <c r="C6" s="15" t="s">
        <v>30</v>
      </c>
      <c r="D6" s="15">
        <v>20.9</v>
      </c>
      <c r="E6" s="16" t="s">
        <v>20</v>
      </c>
      <c r="F6" s="15" t="s">
        <v>21</v>
      </c>
      <c r="G6" s="15" t="s">
        <v>22</v>
      </c>
      <c r="H6" s="15" t="str">
        <f t="shared" si="0"/>
        <v>高炎泉</v>
      </c>
      <c r="I6" s="15" t="s">
        <v>23</v>
      </c>
      <c r="J6" s="36" t="s">
        <v>28</v>
      </c>
      <c r="K6" s="15">
        <f t="shared" si="1"/>
        <v>20900</v>
      </c>
      <c r="L6" s="37">
        <f t="shared" si="2"/>
        <v>25.08</v>
      </c>
      <c r="M6" s="15" t="s">
        <v>25</v>
      </c>
      <c r="N6" s="15" t="s">
        <v>21</v>
      </c>
      <c r="O6" s="38">
        <v>0.6</v>
      </c>
      <c r="P6" s="15"/>
    </row>
    <row r="7" s="3" customFormat="1" ht="16" customHeight="1" spans="1:16">
      <c r="A7" s="15">
        <v>4</v>
      </c>
      <c r="B7" s="15" t="s">
        <v>31</v>
      </c>
      <c r="C7" s="15" t="s">
        <v>32</v>
      </c>
      <c r="D7" s="15">
        <v>5</v>
      </c>
      <c r="E7" s="15" t="s">
        <v>20</v>
      </c>
      <c r="F7" s="15" t="s">
        <v>21</v>
      </c>
      <c r="G7" s="15" t="s">
        <v>22</v>
      </c>
      <c r="H7" s="15" t="str">
        <f t="shared" si="0"/>
        <v>麦欢庆</v>
      </c>
      <c r="I7" s="15" t="s">
        <v>23</v>
      </c>
      <c r="J7" s="36" t="s">
        <v>24</v>
      </c>
      <c r="K7" s="15">
        <f t="shared" si="1"/>
        <v>5000</v>
      </c>
      <c r="L7" s="37">
        <f t="shared" si="2"/>
        <v>6</v>
      </c>
      <c r="M7" s="15" t="s">
        <v>25</v>
      </c>
      <c r="N7" s="15" t="s">
        <v>21</v>
      </c>
      <c r="O7" s="38">
        <v>0.6</v>
      </c>
      <c r="P7" s="15"/>
    </row>
    <row r="8" s="3" customFormat="1" ht="11.25" spans="1:16">
      <c r="A8" s="15">
        <v>5</v>
      </c>
      <c r="B8" s="15" t="s">
        <v>33</v>
      </c>
      <c r="C8" s="15" t="s">
        <v>34</v>
      </c>
      <c r="D8" s="15">
        <v>19.2</v>
      </c>
      <c r="E8" s="15" t="s">
        <v>20</v>
      </c>
      <c r="F8" s="15" t="s">
        <v>21</v>
      </c>
      <c r="G8" s="15" t="s">
        <v>22</v>
      </c>
      <c r="H8" s="15" t="str">
        <f t="shared" si="0"/>
        <v>傅金凤</v>
      </c>
      <c r="I8" s="15" t="s">
        <v>23</v>
      </c>
      <c r="J8" s="36" t="s">
        <v>28</v>
      </c>
      <c r="K8" s="15">
        <f t="shared" si="1"/>
        <v>19200</v>
      </c>
      <c r="L8" s="37">
        <f t="shared" si="2"/>
        <v>23.04</v>
      </c>
      <c r="M8" s="15" t="s">
        <v>25</v>
      </c>
      <c r="N8" s="15" t="s">
        <v>21</v>
      </c>
      <c r="O8" s="38">
        <v>0.6</v>
      </c>
      <c r="P8" s="39"/>
    </row>
    <row r="9" s="2" customFormat="1" ht="22.5" spans="1:16">
      <c r="A9" s="15">
        <v>6</v>
      </c>
      <c r="B9" s="14" t="s">
        <v>35</v>
      </c>
      <c r="C9" s="14" t="s">
        <v>36</v>
      </c>
      <c r="D9" s="14">
        <v>20</v>
      </c>
      <c r="E9" s="17" t="s">
        <v>20</v>
      </c>
      <c r="F9" s="14" t="s">
        <v>21</v>
      </c>
      <c r="G9" s="14" t="s">
        <v>22</v>
      </c>
      <c r="H9" s="14" t="s">
        <v>35</v>
      </c>
      <c r="I9" s="14" t="s">
        <v>23</v>
      </c>
      <c r="J9" s="30">
        <v>380</v>
      </c>
      <c r="K9" s="15">
        <f t="shared" si="1"/>
        <v>20000</v>
      </c>
      <c r="L9" s="30">
        <v>15</v>
      </c>
      <c r="M9" s="30" t="s">
        <v>25</v>
      </c>
      <c r="N9" s="15" t="s">
        <v>21</v>
      </c>
      <c r="O9" s="40">
        <v>0.6</v>
      </c>
      <c r="P9" s="41"/>
    </row>
    <row r="10" s="2" customFormat="1" ht="11.25" spans="1:16">
      <c r="A10" s="15">
        <v>7</v>
      </c>
      <c r="B10" s="14" t="s">
        <v>37</v>
      </c>
      <c r="C10" s="14" t="s">
        <v>38</v>
      </c>
      <c r="D10" s="18">
        <v>10.88</v>
      </c>
      <c r="E10" s="14" t="s">
        <v>20</v>
      </c>
      <c r="F10" s="14" t="s">
        <v>21</v>
      </c>
      <c r="G10" s="14" t="s">
        <v>22</v>
      </c>
      <c r="H10" s="18" t="s">
        <v>37</v>
      </c>
      <c r="I10" s="14" t="s">
        <v>23</v>
      </c>
      <c r="J10" s="42" t="s">
        <v>28</v>
      </c>
      <c r="K10" s="15">
        <f t="shared" si="1"/>
        <v>10880</v>
      </c>
      <c r="L10" s="18">
        <v>10</v>
      </c>
      <c r="M10" s="14" t="s">
        <v>25</v>
      </c>
      <c r="N10" s="15" t="s">
        <v>21</v>
      </c>
      <c r="O10" s="38">
        <v>0.6</v>
      </c>
      <c r="P10" s="14"/>
    </row>
    <row r="11" s="2" customFormat="1" ht="22.5" spans="1:16">
      <c r="A11" s="15">
        <v>8</v>
      </c>
      <c r="B11" s="14" t="s">
        <v>39</v>
      </c>
      <c r="C11" s="14" t="s">
        <v>40</v>
      </c>
      <c r="D11" s="18">
        <v>18.7</v>
      </c>
      <c r="E11" s="14" t="s">
        <v>20</v>
      </c>
      <c r="F11" s="14" t="s">
        <v>21</v>
      </c>
      <c r="G11" s="14" t="s">
        <v>22</v>
      </c>
      <c r="H11" s="18" t="s">
        <v>39</v>
      </c>
      <c r="I11" s="14" t="s">
        <v>23</v>
      </c>
      <c r="J11" s="42" t="s">
        <v>28</v>
      </c>
      <c r="K11" s="15">
        <f t="shared" si="1"/>
        <v>18700</v>
      </c>
      <c r="L11" s="18">
        <v>18</v>
      </c>
      <c r="M11" s="14" t="s">
        <v>25</v>
      </c>
      <c r="N11" s="15" t="s">
        <v>21</v>
      </c>
      <c r="O11" s="38">
        <v>0.6</v>
      </c>
      <c r="P11" s="14"/>
    </row>
    <row r="12" s="2" customFormat="1" ht="11.25" spans="1:16">
      <c r="A12" s="15">
        <v>9</v>
      </c>
      <c r="B12" s="14" t="s">
        <v>41</v>
      </c>
      <c r="C12" s="14" t="s">
        <v>42</v>
      </c>
      <c r="D12" s="18">
        <v>30.26</v>
      </c>
      <c r="E12" s="14" t="s">
        <v>20</v>
      </c>
      <c r="F12" s="14" t="s">
        <v>21</v>
      </c>
      <c r="G12" s="14" t="s">
        <v>22</v>
      </c>
      <c r="H12" s="18" t="s">
        <v>41</v>
      </c>
      <c r="I12" s="14" t="s">
        <v>23</v>
      </c>
      <c r="J12" s="42" t="s">
        <v>28</v>
      </c>
      <c r="K12" s="15">
        <f t="shared" si="1"/>
        <v>30260</v>
      </c>
      <c r="L12" s="18">
        <v>30</v>
      </c>
      <c r="M12" s="14" t="s">
        <v>25</v>
      </c>
      <c r="N12" s="15" t="s">
        <v>21</v>
      </c>
      <c r="O12" s="38">
        <v>0.6</v>
      </c>
      <c r="P12" s="14"/>
    </row>
    <row r="13" s="4" customFormat="1" ht="11.25" spans="1:16">
      <c r="A13" s="15">
        <v>10</v>
      </c>
      <c r="B13" s="19" t="s">
        <v>43</v>
      </c>
      <c r="C13" s="19" t="s">
        <v>44</v>
      </c>
      <c r="D13" s="19">
        <v>42</v>
      </c>
      <c r="E13" s="19" t="s">
        <v>20</v>
      </c>
      <c r="F13" s="16" t="s">
        <v>21</v>
      </c>
      <c r="G13" s="16" t="s">
        <v>22</v>
      </c>
      <c r="H13" s="19" t="s">
        <v>43</v>
      </c>
      <c r="I13" s="16" t="s">
        <v>23</v>
      </c>
      <c r="J13" s="16">
        <v>380</v>
      </c>
      <c r="K13" s="15">
        <f t="shared" si="1"/>
        <v>42000</v>
      </c>
      <c r="L13" s="16">
        <f>D13*0.6</f>
        <v>25.2</v>
      </c>
      <c r="M13" s="16" t="s">
        <v>25</v>
      </c>
      <c r="N13" s="15" t="s">
        <v>21</v>
      </c>
      <c r="O13" s="43">
        <v>0.6</v>
      </c>
      <c r="P13" s="15"/>
    </row>
    <row r="14" s="2" customFormat="1" ht="22.5" spans="1:16">
      <c r="A14" s="15">
        <v>11</v>
      </c>
      <c r="B14" s="14" t="s">
        <v>45</v>
      </c>
      <c r="C14" s="20" t="s">
        <v>46</v>
      </c>
      <c r="D14" s="14">
        <v>7.8</v>
      </c>
      <c r="E14" s="21" t="s">
        <v>20</v>
      </c>
      <c r="F14" s="21" t="s">
        <v>21</v>
      </c>
      <c r="G14" s="21" t="s">
        <v>22</v>
      </c>
      <c r="H14" s="14" t="s">
        <v>45</v>
      </c>
      <c r="I14" s="15" t="s">
        <v>23</v>
      </c>
      <c r="J14" s="42" t="s">
        <v>28</v>
      </c>
      <c r="K14" s="15">
        <f t="shared" si="1"/>
        <v>7800</v>
      </c>
      <c r="L14" s="14">
        <v>4.5</v>
      </c>
      <c r="M14" s="44" t="s">
        <v>25</v>
      </c>
      <c r="N14" s="15" t="s">
        <v>21</v>
      </c>
      <c r="O14" s="45">
        <v>0.6</v>
      </c>
      <c r="P14" s="22"/>
    </row>
    <row r="15" s="2" customFormat="1" ht="22.5" spans="1:16">
      <c r="A15" s="15">
        <v>12</v>
      </c>
      <c r="B15" s="14" t="s">
        <v>47</v>
      </c>
      <c r="C15" s="20" t="s">
        <v>48</v>
      </c>
      <c r="D15" s="14">
        <v>52</v>
      </c>
      <c r="E15" s="21" t="s">
        <v>20</v>
      </c>
      <c r="F15" s="21" t="s">
        <v>21</v>
      </c>
      <c r="G15" s="21" t="s">
        <v>22</v>
      </c>
      <c r="H15" s="14" t="s">
        <v>47</v>
      </c>
      <c r="I15" s="15" t="s">
        <v>23</v>
      </c>
      <c r="J15" s="42" t="s">
        <v>28</v>
      </c>
      <c r="K15" s="15">
        <f t="shared" si="1"/>
        <v>52000</v>
      </c>
      <c r="L15" s="14">
        <v>31</v>
      </c>
      <c r="M15" s="44" t="s">
        <v>25</v>
      </c>
      <c r="N15" s="15" t="s">
        <v>21</v>
      </c>
      <c r="O15" s="45">
        <v>0.6</v>
      </c>
      <c r="P15" s="22"/>
    </row>
    <row r="16" s="2" customFormat="1" ht="22.5" spans="1:16">
      <c r="A16" s="15">
        <v>13</v>
      </c>
      <c r="B16" s="14" t="s">
        <v>49</v>
      </c>
      <c r="C16" s="20" t="s">
        <v>50</v>
      </c>
      <c r="D16" s="14">
        <v>9.75</v>
      </c>
      <c r="E16" s="21" t="s">
        <v>20</v>
      </c>
      <c r="F16" s="21" t="s">
        <v>21</v>
      </c>
      <c r="G16" s="21" t="s">
        <v>22</v>
      </c>
      <c r="H16" s="14" t="s">
        <v>49</v>
      </c>
      <c r="I16" s="15" t="s">
        <v>23</v>
      </c>
      <c r="J16" s="42" t="s">
        <v>28</v>
      </c>
      <c r="K16" s="15">
        <f t="shared" si="1"/>
        <v>9750</v>
      </c>
      <c r="L16" s="14">
        <v>6</v>
      </c>
      <c r="M16" s="44" t="s">
        <v>25</v>
      </c>
      <c r="N16" s="15" t="s">
        <v>21</v>
      </c>
      <c r="O16" s="45">
        <v>0.6</v>
      </c>
      <c r="P16" s="22"/>
    </row>
    <row r="17" s="5" customFormat="1" ht="22.5" spans="1:16">
      <c r="A17" s="15">
        <v>14</v>
      </c>
      <c r="B17" s="14" t="s">
        <v>51</v>
      </c>
      <c r="C17" s="20" t="s">
        <v>52</v>
      </c>
      <c r="D17" s="14">
        <v>35</v>
      </c>
      <c r="E17" s="21" t="s">
        <v>20</v>
      </c>
      <c r="F17" s="21" t="s">
        <v>21</v>
      </c>
      <c r="G17" s="21" t="s">
        <v>22</v>
      </c>
      <c r="H17" s="14" t="s">
        <v>51</v>
      </c>
      <c r="I17" s="15" t="s">
        <v>23</v>
      </c>
      <c r="J17" s="42" t="s">
        <v>28</v>
      </c>
      <c r="K17" s="15">
        <f t="shared" si="1"/>
        <v>35000</v>
      </c>
      <c r="L17" s="14">
        <v>15</v>
      </c>
      <c r="M17" s="44" t="s">
        <v>25</v>
      </c>
      <c r="N17" s="15" t="s">
        <v>21</v>
      </c>
      <c r="O17" s="45">
        <v>0.6</v>
      </c>
      <c r="P17" s="22"/>
    </row>
    <row r="18" s="5" customFormat="1" ht="11.25" spans="1:16">
      <c r="A18" s="15">
        <v>15</v>
      </c>
      <c r="B18" s="22" t="s">
        <v>53</v>
      </c>
      <c r="C18" s="22" t="s">
        <v>54</v>
      </c>
      <c r="D18" s="22">
        <v>26</v>
      </c>
      <c r="E18" s="16" t="s">
        <v>20</v>
      </c>
      <c r="F18" s="22" t="s">
        <v>21</v>
      </c>
      <c r="G18" s="22" t="s">
        <v>22</v>
      </c>
      <c r="H18" s="22" t="s">
        <v>53</v>
      </c>
      <c r="I18" s="22" t="s">
        <v>23</v>
      </c>
      <c r="J18" s="15">
        <v>380</v>
      </c>
      <c r="K18" s="15">
        <f t="shared" si="1"/>
        <v>26000</v>
      </c>
      <c r="L18" s="14">
        <v>18</v>
      </c>
      <c r="M18" s="26" t="s">
        <v>25</v>
      </c>
      <c r="N18" s="15" t="s">
        <v>21</v>
      </c>
      <c r="O18" s="46">
        <v>0.6</v>
      </c>
      <c r="P18" s="14"/>
    </row>
    <row r="19" s="5" customFormat="1" ht="11.25" spans="1:16">
      <c r="A19" s="15">
        <v>16</v>
      </c>
      <c r="B19" s="22" t="s">
        <v>55</v>
      </c>
      <c r="C19" s="22" t="s">
        <v>56</v>
      </c>
      <c r="D19" s="22">
        <v>23.92</v>
      </c>
      <c r="E19" s="16" t="s">
        <v>20</v>
      </c>
      <c r="F19" s="22" t="s">
        <v>21</v>
      </c>
      <c r="G19" s="22" t="s">
        <v>22</v>
      </c>
      <c r="H19" s="22" t="s">
        <v>55</v>
      </c>
      <c r="I19" s="22" t="s">
        <v>23</v>
      </c>
      <c r="J19" s="15">
        <v>380</v>
      </c>
      <c r="K19" s="15">
        <f t="shared" si="1"/>
        <v>23920</v>
      </c>
      <c r="L19" s="14">
        <v>16</v>
      </c>
      <c r="M19" s="26" t="s">
        <v>25</v>
      </c>
      <c r="N19" s="15" t="s">
        <v>21</v>
      </c>
      <c r="O19" s="46">
        <v>0.6</v>
      </c>
      <c r="P19" s="14"/>
    </row>
    <row r="20" s="5" customFormat="1" ht="11.25" spans="1:16">
      <c r="A20" s="15">
        <v>17</v>
      </c>
      <c r="B20" s="22" t="s">
        <v>57</v>
      </c>
      <c r="C20" s="22" t="s">
        <v>58</v>
      </c>
      <c r="D20" s="22">
        <v>31.36</v>
      </c>
      <c r="E20" s="16" t="s">
        <v>20</v>
      </c>
      <c r="F20" s="22" t="s">
        <v>21</v>
      </c>
      <c r="G20" s="22" t="s">
        <v>22</v>
      </c>
      <c r="H20" s="22" t="s">
        <v>57</v>
      </c>
      <c r="I20" s="22" t="s">
        <v>23</v>
      </c>
      <c r="J20" s="15">
        <v>380</v>
      </c>
      <c r="K20" s="15">
        <f t="shared" si="1"/>
        <v>31360</v>
      </c>
      <c r="L20" s="14">
        <v>22</v>
      </c>
      <c r="M20" s="26" t="s">
        <v>25</v>
      </c>
      <c r="N20" s="15" t="s">
        <v>21</v>
      </c>
      <c r="O20" s="46">
        <v>0.6</v>
      </c>
      <c r="P20" s="14"/>
    </row>
    <row r="21" s="5" customFormat="1" ht="11.25" spans="1:16">
      <c r="A21" s="15">
        <v>18</v>
      </c>
      <c r="B21" s="22" t="s">
        <v>59</v>
      </c>
      <c r="C21" s="22" t="s">
        <v>60</v>
      </c>
      <c r="D21" s="22">
        <v>13.6</v>
      </c>
      <c r="E21" s="16" t="s">
        <v>20</v>
      </c>
      <c r="F21" s="22" t="s">
        <v>21</v>
      </c>
      <c r="G21" s="22" t="s">
        <v>22</v>
      </c>
      <c r="H21" s="22" t="s">
        <v>59</v>
      </c>
      <c r="I21" s="22" t="s">
        <v>23</v>
      </c>
      <c r="J21" s="15">
        <v>380</v>
      </c>
      <c r="K21" s="15">
        <f t="shared" si="1"/>
        <v>13600</v>
      </c>
      <c r="L21" s="14">
        <v>9</v>
      </c>
      <c r="M21" s="26" t="s">
        <v>25</v>
      </c>
      <c r="N21" s="15" t="s">
        <v>21</v>
      </c>
      <c r="O21" s="46">
        <v>0.6</v>
      </c>
      <c r="P21" s="14"/>
    </row>
    <row r="22" s="5" customFormat="1" ht="11.25" spans="1:16">
      <c r="A22" s="15">
        <v>19</v>
      </c>
      <c r="B22" s="22" t="s">
        <v>61</v>
      </c>
      <c r="C22" s="22" t="s">
        <v>62</v>
      </c>
      <c r="D22" s="22">
        <v>13.76</v>
      </c>
      <c r="E22" s="16" t="s">
        <v>20</v>
      </c>
      <c r="F22" s="22" t="s">
        <v>21</v>
      </c>
      <c r="G22" s="22" t="s">
        <v>22</v>
      </c>
      <c r="H22" s="22" t="s">
        <v>61</v>
      </c>
      <c r="I22" s="22" t="s">
        <v>23</v>
      </c>
      <c r="J22" s="15">
        <v>380</v>
      </c>
      <c r="K22" s="15">
        <f t="shared" si="1"/>
        <v>13760</v>
      </c>
      <c r="L22" s="14">
        <v>9</v>
      </c>
      <c r="M22" s="26" t="s">
        <v>25</v>
      </c>
      <c r="N22" s="15" t="s">
        <v>21</v>
      </c>
      <c r="O22" s="46">
        <v>0.6</v>
      </c>
      <c r="P22" s="14"/>
    </row>
    <row r="23" s="5" customFormat="1" ht="30" customHeight="1" spans="1:16">
      <c r="A23" s="15">
        <v>20</v>
      </c>
      <c r="B23" s="22" t="s">
        <v>63</v>
      </c>
      <c r="C23" s="22" t="s">
        <v>64</v>
      </c>
      <c r="D23" s="22">
        <v>17.28</v>
      </c>
      <c r="E23" s="16" t="s">
        <v>20</v>
      </c>
      <c r="F23" s="22" t="s">
        <v>21</v>
      </c>
      <c r="G23" s="22" t="s">
        <v>22</v>
      </c>
      <c r="H23" s="22" t="s">
        <v>63</v>
      </c>
      <c r="I23" s="22" t="s">
        <v>23</v>
      </c>
      <c r="J23" s="15">
        <v>380</v>
      </c>
      <c r="K23" s="15">
        <f t="shared" si="1"/>
        <v>17280</v>
      </c>
      <c r="L23" s="14">
        <v>12</v>
      </c>
      <c r="M23" s="26" t="s">
        <v>25</v>
      </c>
      <c r="N23" s="15" t="s">
        <v>21</v>
      </c>
      <c r="O23" s="46">
        <v>0.6</v>
      </c>
      <c r="P23" s="14"/>
    </row>
    <row r="24" s="5" customFormat="1" ht="19" customHeight="1" spans="1:16">
      <c r="A24" s="15">
        <v>21</v>
      </c>
      <c r="B24" s="22" t="s">
        <v>65</v>
      </c>
      <c r="C24" s="22" t="s">
        <v>66</v>
      </c>
      <c r="D24" s="22">
        <v>26.4</v>
      </c>
      <c r="E24" s="16" t="s">
        <v>20</v>
      </c>
      <c r="F24" s="22" t="s">
        <v>21</v>
      </c>
      <c r="G24" s="22" t="s">
        <v>22</v>
      </c>
      <c r="H24" s="22" t="s">
        <v>65</v>
      </c>
      <c r="I24" s="22" t="s">
        <v>23</v>
      </c>
      <c r="J24" s="15">
        <v>380</v>
      </c>
      <c r="K24" s="15">
        <f t="shared" si="1"/>
        <v>26400</v>
      </c>
      <c r="L24" s="14">
        <v>19</v>
      </c>
      <c r="M24" s="26" t="s">
        <v>25</v>
      </c>
      <c r="N24" s="15" t="s">
        <v>21</v>
      </c>
      <c r="O24" s="46">
        <v>0.6</v>
      </c>
      <c r="P24" s="14"/>
    </row>
    <row r="25" s="5" customFormat="1" ht="18" customHeight="1" spans="1:16">
      <c r="A25" s="15">
        <v>22</v>
      </c>
      <c r="B25" s="22" t="s">
        <v>67</v>
      </c>
      <c r="C25" s="22" t="s">
        <v>68</v>
      </c>
      <c r="D25" s="22">
        <v>21.72</v>
      </c>
      <c r="E25" s="16" t="s">
        <v>20</v>
      </c>
      <c r="F25" s="22" t="s">
        <v>21</v>
      </c>
      <c r="G25" s="22" t="s">
        <v>22</v>
      </c>
      <c r="H25" s="22" t="s">
        <v>67</v>
      </c>
      <c r="I25" s="22" t="s">
        <v>23</v>
      </c>
      <c r="J25" s="15">
        <v>380</v>
      </c>
      <c r="K25" s="15">
        <f t="shared" si="1"/>
        <v>21720</v>
      </c>
      <c r="L25" s="14">
        <v>14</v>
      </c>
      <c r="M25" s="26" t="s">
        <v>25</v>
      </c>
      <c r="N25" s="15" t="s">
        <v>21</v>
      </c>
      <c r="O25" s="46">
        <v>0.6</v>
      </c>
      <c r="P25" s="14"/>
    </row>
    <row r="26" s="5" customFormat="1" ht="15" customHeight="1" spans="1:16">
      <c r="A26" s="15">
        <v>23</v>
      </c>
      <c r="B26" s="22" t="s">
        <v>69</v>
      </c>
      <c r="C26" s="22" t="s">
        <v>70</v>
      </c>
      <c r="D26" s="22">
        <v>7.68</v>
      </c>
      <c r="E26" s="23" t="s">
        <v>20</v>
      </c>
      <c r="F26" s="24" t="s">
        <v>21</v>
      </c>
      <c r="G26" s="24" t="s">
        <v>22</v>
      </c>
      <c r="H26" s="22" t="s">
        <v>69</v>
      </c>
      <c r="I26" s="22" t="s">
        <v>23</v>
      </c>
      <c r="J26" s="47">
        <v>380</v>
      </c>
      <c r="K26" s="19">
        <f>D26*900</f>
        <v>6912</v>
      </c>
      <c r="L26" s="48">
        <v>5</v>
      </c>
      <c r="M26" s="29" t="s">
        <v>25</v>
      </c>
      <c r="N26" s="19" t="s">
        <v>21</v>
      </c>
      <c r="O26" s="49">
        <v>0.6</v>
      </c>
      <c r="P26" s="14"/>
    </row>
    <row r="27" s="3" customFormat="1" ht="30" customHeight="1" spans="1:16">
      <c r="A27" s="15">
        <v>24</v>
      </c>
      <c r="B27" s="19" t="s">
        <v>71</v>
      </c>
      <c r="C27" s="19" t="s">
        <v>72</v>
      </c>
      <c r="D27" s="19">
        <v>14</v>
      </c>
      <c r="E27" s="19" t="s">
        <v>20</v>
      </c>
      <c r="F27" s="16" t="s">
        <v>21</v>
      </c>
      <c r="G27" s="16" t="s">
        <v>22</v>
      </c>
      <c r="H27" s="19" t="s">
        <v>71</v>
      </c>
      <c r="I27" s="16" t="s">
        <v>23</v>
      </c>
      <c r="J27" s="16">
        <v>380</v>
      </c>
      <c r="K27" s="15">
        <f t="shared" ref="K27:K53" si="3">D27*1000</f>
        <v>14000</v>
      </c>
      <c r="L27" s="16">
        <f>D27*0.6</f>
        <v>8.4</v>
      </c>
      <c r="M27" s="16" t="s">
        <v>25</v>
      </c>
      <c r="N27" s="15" t="s">
        <v>21</v>
      </c>
      <c r="O27" s="43">
        <v>0.6</v>
      </c>
      <c r="P27" s="15"/>
    </row>
    <row r="28" s="3" customFormat="1" ht="27" customHeight="1" spans="1:16">
      <c r="A28" s="15">
        <v>25</v>
      </c>
      <c r="B28" s="19" t="s">
        <v>73</v>
      </c>
      <c r="C28" s="19" t="s">
        <v>74</v>
      </c>
      <c r="D28" s="19">
        <v>22</v>
      </c>
      <c r="E28" s="19" t="s">
        <v>20</v>
      </c>
      <c r="F28" s="16" t="s">
        <v>21</v>
      </c>
      <c r="G28" s="16" t="s">
        <v>22</v>
      </c>
      <c r="H28" s="19" t="s">
        <v>73</v>
      </c>
      <c r="I28" s="16" t="s">
        <v>23</v>
      </c>
      <c r="J28" s="16">
        <v>380</v>
      </c>
      <c r="K28" s="15">
        <f t="shared" si="3"/>
        <v>22000</v>
      </c>
      <c r="L28" s="16">
        <f>D28*0.6</f>
        <v>13.2</v>
      </c>
      <c r="M28" s="16" t="s">
        <v>25</v>
      </c>
      <c r="N28" s="15" t="s">
        <v>21</v>
      </c>
      <c r="O28" s="43">
        <v>0.6</v>
      </c>
      <c r="P28" s="15"/>
    </row>
    <row r="29" s="2" customFormat="1" ht="24" customHeight="1" spans="1:16">
      <c r="A29" s="15">
        <v>26</v>
      </c>
      <c r="B29" s="22" t="s">
        <v>75</v>
      </c>
      <c r="C29" s="25" t="s">
        <v>76</v>
      </c>
      <c r="D29" s="22">
        <v>17</v>
      </c>
      <c r="E29" s="26" t="s">
        <v>20</v>
      </c>
      <c r="F29" s="22" t="s">
        <v>21</v>
      </c>
      <c r="G29" s="22" t="s">
        <v>22</v>
      </c>
      <c r="H29" s="22" t="s">
        <v>75</v>
      </c>
      <c r="I29" s="22" t="s">
        <v>23</v>
      </c>
      <c r="J29" s="42" t="s">
        <v>28</v>
      </c>
      <c r="K29" s="15">
        <f t="shared" si="3"/>
        <v>17000</v>
      </c>
      <c r="L29" s="25">
        <v>15</v>
      </c>
      <c r="M29" s="26" t="s">
        <v>25</v>
      </c>
      <c r="N29" s="15" t="s">
        <v>21</v>
      </c>
      <c r="O29" s="50">
        <v>0.6</v>
      </c>
      <c r="P29" s="25"/>
    </row>
    <row r="30" s="2" customFormat="1" ht="20" customHeight="1" spans="1:16">
      <c r="A30" s="15">
        <v>27</v>
      </c>
      <c r="B30" s="15" t="s">
        <v>77</v>
      </c>
      <c r="C30" s="14" t="s">
        <v>78</v>
      </c>
      <c r="D30" s="14">
        <v>26</v>
      </c>
      <c r="E30" s="26" t="s">
        <v>20</v>
      </c>
      <c r="F30" s="22" t="s">
        <v>21</v>
      </c>
      <c r="G30" s="22" t="s">
        <v>22</v>
      </c>
      <c r="H30" s="15" t="s">
        <v>77</v>
      </c>
      <c r="I30" s="22" t="s">
        <v>23</v>
      </c>
      <c r="J30" s="42" t="s">
        <v>28</v>
      </c>
      <c r="K30" s="15">
        <f t="shared" si="3"/>
        <v>26000</v>
      </c>
      <c r="L30" s="14">
        <v>23</v>
      </c>
      <c r="M30" s="26" t="s">
        <v>25</v>
      </c>
      <c r="N30" s="15" t="s">
        <v>21</v>
      </c>
      <c r="O30" s="50">
        <v>0.6</v>
      </c>
      <c r="P30" s="14"/>
    </row>
    <row r="31" s="2" customFormat="1" ht="18" customHeight="1" spans="1:16">
      <c r="A31" s="15">
        <v>28</v>
      </c>
      <c r="B31" s="15" t="s">
        <v>79</v>
      </c>
      <c r="C31" s="14" t="s">
        <v>80</v>
      </c>
      <c r="D31" s="14">
        <v>12.24</v>
      </c>
      <c r="E31" s="26" t="s">
        <v>20</v>
      </c>
      <c r="F31" s="22" t="s">
        <v>21</v>
      </c>
      <c r="G31" s="22" t="s">
        <v>22</v>
      </c>
      <c r="H31" s="15" t="s">
        <v>79</v>
      </c>
      <c r="I31" s="22" t="s">
        <v>23</v>
      </c>
      <c r="J31" s="42" t="s">
        <v>28</v>
      </c>
      <c r="K31" s="15">
        <f t="shared" si="3"/>
        <v>12240</v>
      </c>
      <c r="L31" s="14">
        <v>10</v>
      </c>
      <c r="M31" s="26" t="s">
        <v>25</v>
      </c>
      <c r="N31" s="15" t="s">
        <v>21</v>
      </c>
      <c r="O31" s="50">
        <v>0.6</v>
      </c>
      <c r="P31" s="50"/>
    </row>
    <row r="32" s="3" customFormat="1" ht="17" customHeight="1" spans="1:16">
      <c r="A32" s="15">
        <v>29</v>
      </c>
      <c r="B32" s="15" t="s">
        <v>81</v>
      </c>
      <c r="C32" s="15" t="s">
        <v>82</v>
      </c>
      <c r="D32" s="15">
        <v>19.53</v>
      </c>
      <c r="E32" s="26" t="s">
        <v>20</v>
      </c>
      <c r="F32" s="22" t="s">
        <v>21</v>
      </c>
      <c r="G32" s="22" t="s">
        <v>22</v>
      </c>
      <c r="H32" s="15" t="s">
        <v>81</v>
      </c>
      <c r="I32" s="22" t="s">
        <v>23</v>
      </c>
      <c r="J32" s="42" t="s">
        <v>28</v>
      </c>
      <c r="K32" s="15">
        <f t="shared" si="3"/>
        <v>19530</v>
      </c>
      <c r="L32" s="14">
        <v>17</v>
      </c>
      <c r="M32" s="26" t="s">
        <v>25</v>
      </c>
      <c r="N32" s="15" t="s">
        <v>21</v>
      </c>
      <c r="O32" s="50">
        <v>0.6</v>
      </c>
      <c r="P32" s="15"/>
    </row>
    <row r="33" s="5" customFormat="1" ht="21" customHeight="1" spans="1:16">
      <c r="A33" s="15">
        <v>30</v>
      </c>
      <c r="B33" s="27" t="s">
        <v>83</v>
      </c>
      <c r="C33" s="27" t="s">
        <v>84</v>
      </c>
      <c r="D33" s="27">
        <v>32.73</v>
      </c>
      <c r="E33" s="26" t="s">
        <v>20</v>
      </c>
      <c r="F33" s="22" t="s">
        <v>21</v>
      </c>
      <c r="G33" s="22" t="s">
        <v>22</v>
      </c>
      <c r="H33" s="27" t="s">
        <v>83</v>
      </c>
      <c r="I33" s="22" t="s">
        <v>23</v>
      </c>
      <c r="J33" s="42" t="s">
        <v>28</v>
      </c>
      <c r="K33" s="15">
        <f t="shared" si="3"/>
        <v>32730</v>
      </c>
      <c r="L33" s="14">
        <v>30</v>
      </c>
      <c r="M33" s="26" t="s">
        <v>25</v>
      </c>
      <c r="N33" s="15" t="s">
        <v>21</v>
      </c>
      <c r="O33" s="50">
        <v>0.6</v>
      </c>
      <c r="P33" s="27"/>
    </row>
    <row r="34" s="5" customFormat="1" ht="31" customHeight="1" spans="1:16">
      <c r="A34" s="15">
        <v>31</v>
      </c>
      <c r="B34" s="27" t="s">
        <v>85</v>
      </c>
      <c r="C34" s="27" t="s">
        <v>86</v>
      </c>
      <c r="D34" s="27">
        <v>16.22</v>
      </c>
      <c r="E34" s="26" t="s">
        <v>20</v>
      </c>
      <c r="F34" s="22" t="s">
        <v>21</v>
      </c>
      <c r="G34" s="22" t="s">
        <v>22</v>
      </c>
      <c r="H34" s="27" t="s">
        <v>85</v>
      </c>
      <c r="I34" s="22" t="s">
        <v>23</v>
      </c>
      <c r="J34" s="42" t="s">
        <v>28</v>
      </c>
      <c r="K34" s="15">
        <f t="shared" si="3"/>
        <v>16220</v>
      </c>
      <c r="L34" s="14">
        <v>14</v>
      </c>
      <c r="M34" s="26" t="s">
        <v>25</v>
      </c>
      <c r="N34" s="15" t="s">
        <v>21</v>
      </c>
      <c r="O34" s="50">
        <v>0.6</v>
      </c>
      <c r="P34" s="27"/>
    </row>
    <row r="35" s="5" customFormat="1" ht="22" customHeight="1" spans="1:16">
      <c r="A35" s="15">
        <v>32</v>
      </c>
      <c r="B35" s="27" t="s">
        <v>87</v>
      </c>
      <c r="C35" s="27" t="s">
        <v>88</v>
      </c>
      <c r="D35" s="27">
        <v>14</v>
      </c>
      <c r="E35" s="26" t="s">
        <v>20</v>
      </c>
      <c r="F35" s="22" t="s">
        <v>21</v>
      </c>
      <c r="G35" s="22" t="s">
        <v>22</v>
      </c>
      <c r="H35" s="27" t="s">
        <v>87</v>
      </c>
      <c r="I35" s="22" t="s">
        <v>23</v>
      </c>
      <c r="J35" s="42" t="s">
        <v>28</v>
      </c>
      <c r="K35" s="15">
        <f t="shared" si="3"/>
        <v>14000</v>
      </c>
      <c r="L35" s="14">
        <v>12</v>
      </c>
      <c r="M35" s="26" t="s">
        <v>25</v>
      </c>
      <c r="N35" s="15" t="s">
        <v>21</v>
      </c>
      <c r="O35" s="50">
        <v>0.6</v>
      </c>
      <c r="P35" s="27"/>
    </row>
    <row r="36" s="5" customFormat="1" ht="18" customHeight="1" spans="1:16">
      <c r="A36" s="15">
        <v>33</v>
      </c>
      <c r="B36" s="27" t="s">
        <v>89</v>
      </c>
      <c r="C36" s="27" t="s">
        <v>90</v>
      </c>
      <c r="D36" s="27">
        <v>22</v>
      </c>
      <c r="E36" s="26" t="s">
        <v>20</v>
      </c>
      <c r="F36" s="22" t="s">
        <v>21</v>
      </c>
      <c r="G36" s="22" t="s">
        <v>22</v>
      </c>
      <c r="H36" s="27" t="s">
        <v>89</v>
      </c>
      <c r="I36" s="22" t="s">
        <v>23</v>
      </c>
      <c r="J36" s="42" t="s">
        <v>28</v>
      </c>
      <c r="K36" s="15">
        <f t="shared" si="3"/>
        <v>22000</v>
      </c>
      <c r="L36" s="14">
        <v>20</v>
      </c>
      <c r="M36" s="26" t="s">
        <v>25</v>
      </c>
      <c r="N36" s="15" t="s">
        <v>21</v>
      </c>
      <c r="O36" s="50">
        <v>0.6</v>
      </c>
      <c r="P36" s="27"/>
    </row>
    <row r="37" s="5" customFormat="1" ht="18" customHeight="1" spans="1:16">
      <c r="A37" s="15">
        <v>34</v>
      </c>
      <c r="B37" s="28" t="s">
        <v>91</v>
      </c>
      <c r="C37" s="27" t="s">
        <v>92</v>
      </c>
      <c r="D37" s="28">
        <v>19.52</v>
      </c>
      <c r="E37" s="29" t="s">
        <v>20</v>
      </c>
      <c r="F37" s="24" t="s">
        <v>21</v>
      </c>
      <c r="G37" s="24" t="s">
        <v>22</v>
      </c>
      <c r="H37" s="28" t="s">
        <v>91</v>
      </c>
      <c r="I37" s="22" t="s">
        <v>23</v>
      </c>
      <c r="J37" s="24" t="s">
        <v>93</v>
      </c>
      <c r="K37" s="19">
        <v>17000</v>
      </c>
      <c r="L37" s="48">
        <v>17</v>
      </c>
      <c r="M37" s="29" t="s">
        <v>25</v>
      </c>
      <c r="N37" s="51" t="s">
        <v>21</v>
      </c>
      <c r="O37" s="52">
        <v>0.6</v>
      </c>
      <c r="P37" s="28"/>
    </row>
    <row r="38" s="3" customFormat="1" ht="16" customHeight="1" spans="1:16">
      <c r="A38" s="15">
        <v>35</v>
      </c>
      <c r="B38" s="15" t="s">
        <v>94</v>
      </c>
      <c r="C38" s="15" t="s">
        <v>95</v>
      </c>
      <c r="D38" s="15">
        <v>32.73</v>
      </c>
      <c r="E38" s="16" t="s">
        <v>20</v>
      </c>
      <c r="F38" s="30" t="s">
        <v>21</v>
      </c>
      <c r="G38" s="30" t="s">
        <v>22</v>
      </c>
      <c r="H38" s="15" t="s">
        <v>94</v>
      </c>
      <c r="I38" s="30" t="s">
        <v>23</v>
      </c>
      <c r="J38" s="15">
        <v>380</v>
      </c>
      <c r="K38" s="15">
        <f t="shared" ref="K38:K54" si="4">D38*1000</f>
        <v>32730</v>
      </c>
      <c r="L38" s="37">
        <v>23</v>
      </c>
      <c r="M38" s="16" t="s">
        <v>25</v>
      </c>
      <c r="N38" s="15" t="s">
        <v>21</v>
      </c>
      <c r="O38" s="38">
        <v>0.6</v>
      </c>
      <c r="P38" s="15"/>
    </row>
    <row r="39" s="3" customFormat="1" ht="19" customHeight="1" spans="1:16">
      <c r="A39" s="15">
        <v>36</v>
      </c>
      <c r="B39" s="15" t="s">
        <v>96</v>
      </c>
      <c r="C39" s="15" t="s">
        <v>97</v>
      </c>
      <c r="D39" s="15">
        <v>43.45</v>
      </c>
      <c r="E39" s="16" t="s">
        <v>20</v>
      </c>
      <c r="F39" s="30" t="s">
        <v>21</v>
      </c>
      <c r="G39" s="30" t="s">
        <v>22</v>
      </c>
      <c r="H39" s="15" t="s">
        <v>96</v>
      </c>
      <c r="I39" s="30" t="s">
        <v>23</v>
      </c>
      <c r="J39" s="15">
        <v>380</v>
      </c>
      <c r="K39" s="15">
        <f t="shared" si="4"/>
        <v>43450</v>
      </c>
      <c r="L39" s="37">
        <v>27</v>
      </c>
      <c r="M39" s="16" t="s">
        <v>25</v>
      </c>
      <c r="N39" s="15" t="s">
        <v>21</v>
      </c>
      <c r="O39" s="38">
        <v>0.6</v>
      </c>
      <c r="P39" s="15"/>
    </row>
    <row r="40" s="6" customFormat="1" ht="30" customHeight="1" spans="1:16">
      <c r="A40" s="15">
        <v>37</v>
      </c>
      <c r="B40" s="15" t="s">
        <v>98</v>
      </c>
      <c r="C40" s="15" t="s">
        <v>99</v>
      </c>
      <c r="D40" s="15">
        <v>15</v>
      </c>
      <c r="E40" s="15" t="s">
        <v>20</v>
      </c>
      <c r="F40" s="16" t="s">
        <v>21</v>
      </c>
      <c r="G40" s="16" t="s">
        <v>22</v>
      </c>
      <c r="H40" s="15" t="s">
        <v>98</v>
      </c>
      <c r="I40" s="15" t="s">
        <v>23</v>
      </c>
      <c r="J40" s="42" t="s">
        <v>28</v>
      </c>
      <c r="K40" s="15">
        <f t="shared" si="4"/>
        <v>15000</v>
      </c>
      <c r="L40" s="15">
        <v>13</v>
      </c>
      <c r="M40" s="16" t="s">
        <v>25</v>
      </c>
      <c r="N40" s="15" t="s">
        <v>21</v>
      </c>
      <c r="O40" s="43">
        <v>0.6</v>
      </c>
      <c r="P40" s="53"/>
    </row>
    <row r="41" s="7" customFormat="1" ht="22.5" spans="1:16">
      <c r="A41" s="15">
        <v>38</v>
      </c>
      <c r="B41" s="31" t="s">
        <v>100</v>
      </c>
      <c r="C41" s="25" t="s">
        <v>101</v>
      </c>
      <c r="D41" s="25">
        <v>10</v>
      </c>
      <c r="E41" s="21" t="s">
        <v>20</v>
      </c>
      <c r="F41" s="21" t="s">
        <v>21</v>
      </c>
      <c r="G41" s="16" t="s">
        <v>22</v>
      </c>
      <c r="H41" s="31" t="s">
        <v>100</v>
      </c>
      <c r="I41" s="15" t="s">
        <v>23</v>
      </c>
      <c r="J41" s="42" t="s">
        <v>28</v>
      </c>
      <c r="K41" s="15">
        <f t="shared" si="4"/>
        <v>10000</v>
      </c>
      <c r="L41" s="25">
        <v>8</v>
      </c>
      <c r="M41" s="44" t="s">
        <v>25</v>
      </c>
      <c r="N41" s="15" t="s">
        <v>21</v>
      </c>
      <c r="O41" s="45">
        <v>0.6</v>
      </c>
      <c r="P41" s="25"/>
    </row>
    <row r="42" s="6" customFormat="1" ht="29" customHeight="1" spans="1:16">
      <c r="A42" s="15">
        <v>39</v>
      </c>
      <c r="B42" s="31" t="s">
        <v>102</v>
      </c>
      <c r="C42" s="31" t="s">
        <v>103</v>
      </c>
      <c r="D42" s="15">
        <v>32.96</v>
      </c>
      <c r="E42" s="16" t="s">
        <v>20</v>
      </c>
      <c r="F42" s="15" t="s">
        <v>21</v>
      </c>
      <c r="G42" s="15" t="s">
        <v>22</v>
      </c>
      <c r="H42" s="31" t="s">
        <v>102</v>
      </c>
      <c r="I42" s="15" t="s">
        <v>23</v>
      </c>
      <c r="J42" s="15">
        <v>380</v>
      </c>
      <c r="K42" s="15">
        <f t="shared" si="4"/>
        <v>32960</v>
      </c>
      <c r="L42" s="15">
        <f>32.96*0.6</f>
        <v>19.776</v>
      </c>
      <c r="M42" s="16" t="s">
        <v>25</v>
      </c>
      <c r="N42" s="15" t="s">
        <v>21</v>
      </c>
      <c r="O42" s="46">
        <v>0.6</v>
      </c>
      <c r="P42" s="15"/>
    </row>
    <row r="43" s="6" customFormat="1" ht="22.5" spans="1:16">
      <c r="A43" s="15">
        <v>40</v>
      </c>
      <c r="B43" s="31" t="s">
        <v>104</v>
      </c>
      <c r="C43" s="31" t="s">
        <v>105</v>
      </c>
      <c r="D43" s="15">
        <v>40</v>
      </c>
      <c r="E43" s="16" t="s">
        <v>20</v>
      </c>
      <c r="F43" s="15" t="s">
        <v>21</v>
      </c>
      <c r="G43" s="15" t="s">
        <v>22</v>
      </c>
      <c r="H43" s="31" t="s">
        <v>104</v>
      </c>
      <c r="I43" s="15" t="s">
        <v>23</v>
      </c>
      <c r="J43" s="15">
        <v>380</v>
      </c>
      <c r="K43" s="15">
        <f t="shared" si="4"/>
        <v>40000</v>
      </c>
      <c r="L43" s="15">
        <f>40*0.6</f>
        <v>24</v>
      </c>
      <c r="M43" s="16" t="s">
        <v>25</v>
      </c>
      <c r="N43" s="15" t="s">
        <v>21</v>
      </c>
      <c r="O43" s="46">
        <v>0.6</v>
      </c>
      <c r="P43" s="15"/>
    </row>
    <row r="44" s="3" customFormat="1" ht="31" customHeight="1" spans="1:16">
      <c r="A44" s="15">
        <v>41</v>
      </c>
      <c r="B44" s="14" t="s">
        <v>106</v>
      </c>
      <c r="C44" s="14" t="s">
        <v>107</v>
      </c>
      <c r="D44" s="14">
        <v>8</v>
      </c>
      <c r="E44" s="30" t="s">
        <v>20</v>
      </c>
      <c r="F44" s="14" t="s">
        <v>21</v>
      </c>
      <c r="G44" s="14" t="s">
        <v>22</v>
      </c>
      <c r="H44" s="14" t="s">
        <v>106</v>
      </c>
      <c r="I44" s="14" t="s">
        <v>23</v>
      </c>
      <c r="J44" s="14">
        <v>220</v>
      </c>
      <c r="K44" s="15">
        <f t="shared" si="4"/>
        <v>8000</v>
      </c>
      <c r="L44" s="14">
        <v>6.5</v>
      </c>
      <c r="M44" s="30" t="s">
        <v>25</v>
      </c>
      <c r="N44" s="15" t="s">
        <v>21</v>
      </c>
      <c r="O44" s="54">
        <v>0.6</v>
      </c>
      <c r="P44" s="14"/>
    </row>
    <row r="45" s="3" customFormat="1" ht="29" customHeight="1" spans="1:16">
      <c r="A45" s="15">
        <v>42</v>
      </c>
      <c r="B45" s="14" t="s">
        <v>108</v>
      </c>
      <c r="C45" s="14" t="s">
        <v>109</v>
      </c>
      <c r="D45" s="14">
        <v>22.78</v>
      </c>
      <c r="E45" s="30" t="s">
        <v>20</v>
      </c>
      <c r="F45" s="14" t="s">
        <v>21</v>
      </c>
      <c r="G45" s="14" t="s">
        <v>22</v>
      </c>
      <c r="H45" s="14" t="s">
        <v>108</v>
      </c>
      <c r="I45" s="14" t="s">
        <v>23</v>
      </c>
      <c r="J45" s="14">
        <v>380</v>
      </c>
      <c r="K45" s="15">
        <f t="shared" si="4"/>
        <v>22780</v>
      </c>
      <c r="L45" s="14">
        <v>19</v>
      </c>
      <c r="M45" s="30" t="s">
        <v>25</v>
      </c>
      <c r="N45" s="15" t="s">
        <v>21</v>
      </c>
      <c r="O45" s="54">
        <v>0.6</v>
      </c>
      <c r="P45" s="14"/>
    </row>
    <row r="46" s="3" customFormat="1" ht="29" customHeight="1" spans="1:16">
      <c r="A46" s="15">
        <v>43</v>
      </c>
      <c r="B46" s="14" t="s">
        <v>110</v>
      </c>
      <c r="C46" s="14" t="s">
        <v>111</v>
      </c>
      <c r="D46" s="15">
        <v>6.8</v>
      </c>
      <c r="E46" s="30" t="s">
        <v>20</v>
      </c>
      <c r="F46" s="14" t="s">
        <v>21</v>
      </c>
      <c r="G46" s="14" t="s">
        <v>22</v>
      </c>
      <c r="H46" s="14" t="s">
        <v>110</v>
      </c>
      <c r="I46" s="14" t="s">
        <v>23</v>
      </c>
      <c r="J46" s="15">
        <v>380</v>
      </c>
      <c r="K46" s="15">
        <f t="shared" si="4"/>
        <v>6800</v>
      </c>
      <c r="L46" s="14">
        <v>5.5</v>
      </c>
      <c r="M46" s="30" t="s">
        <v>25</v>
      </c>
      <c r="N46" s="15" t="s">
        <v>21</v>
      </c>
      <c r="O46" s="54">
        <v>0.6</v>
      </c>
      <c r="P46" s="14"/>
    </row>
    <row r="47" s="8" customFormat="1" ht="24" customHeight="1" spans="1:16">
      <c r="A47" s="15">
        <v>44</v>
      </c>
      <c r="B47" s="14" t="s">
        <v>112</v>
      </c>
      <c r="C47" s="14" t="s">
        <v>113</v>
      </c>
      <c r="D47" s="14">
        <v>19.2</v>
      </c>
      <c r="E47" s="30" t="s">
        <v>20</v>
      </c>
      <c r="F47" s="14" t="s">
        <v>21</v>
      </c>
      <c r="G47" s="14" t="s">
        <v>22</v>
      </c>
      <c r="H47" s="14" t="s">
        <v>114</v>
      </c>
      <c r="I47" s="14" t="s">
        <v>23</v>
      </c>
      <c r="J47" s="14">
        <v>380</v>
      </c>
      <c r="K47" s="15">
        <f t="shared" si="4"/>
        <v>19200</v>
      </c>
      <c r="L47" s="14">
        <v>10</v>
      </c>
      <c r="M47" s="30" t="s">
        <v>25</v>
      </c>
      <c r="N47" s="15" t="s">
        <v>21</v>
      </c>
      <c r="O47" s="54">
        <v>0.6</v>
      </c>
      <c r="P47" s="14"/>
    </row>
    <row r="48" s="2" customFormat="1" ht="22.5" spans="1:16">
      <c r="A48" s="15">
        <v>45</v>
      </c>
      <c r="B48" s="19" t="s">
        <v>115</v>
      </c>
      <c r="C48" s="19" t="s">
        <v>116</v>
      </c>
      <c r="D48" s="19">
        <v>28.355</v>
      </c>
      <c r="E48" s="19" t="s">
        <v>20</v>
      </c>
      <c r="F48" s="32" t="s">
        <v>21</v>
      </c>
      <c r="G48" s="33" t="s">
        <v>22</v>
      </c>
      <c r="H48" s="19" t="s">
        <v>115</v>
      </c>
      <c r="I48" s="30" t="s">
        <v>23</v>
      </c>
      <c r="J48" s="33">
        <v>380</v>
      </c>
      <c r="K48" s="19">
        <f t="shared" si="4"/>
        <v>28355</v>
      </c>
      <c r="L48" s="33">
        <f t="shared" ref="L48:L54" si="5">D48*0.5</f>
        <v>14.1775</v>
      </c>
      <c r="M48" s="33" t="s">
        <v>25</v>
      </c>
      <c r="N48" s="51" t="s">
        <v>21</v>
      </c>
      <c r="O48" s="55">
        <v>0.6</v>
      </c>
      <c r="P48" s="14"/>
    </row>
    <row r="49" s="2" customFormat="1" ht="21" customHeight="1" spans="1:16">
      <c r="A49" s="15">
        <v>46</v>
      </c>
      <c r="B49" s="19" t="s">
        <v>117</v>
      </c>
      <c r="C49" s="19" t="s">
        <v>118</v>
      </c>
      <c r="D49" s="19">
        <v>35.47</v>
      </c>
      <c r="E49" s="19" t="s">
        <v>20</v>
      </c>
      <c r="F49" s="32" t="s">
        <v>21</v>
      </c>
      <c r="G49" s="33" t="s">
        <v>22</v>
      </c>
      <c r="H49" s="19" t="s">
        <v>117</v>
      </c>
      <c r="I49" s="30" t="s">
        <v>23</v>
      </c>
      <c r="J49" s="33">
        <v>380</v>
      </c>
      <c r="K49" s="19">
        <f t="shared" si="4"/>
        <v>35470</v>
      </c>
      <c r="L49" s="33">
        <f t="shared" si="5"/>
        <v>17.735</v>
      </c>
      <c r="M49" s="33" t="s">
        <v>25</v>
      </c>
      <c r="N49" s="51" t="s">
        <v>21</v>
      </c>
      <c r="O49" s="55">
        <v>0.6</v>
      </c>
      <c r="P49" s="14"/>
    </row>
    <row r="50" s="2" customFormat="1" ht="21" customHeight="1" spans="1:16">
      <c r="A50" s="15">
        <v>47</v>
      </c>
      <c r="B50" s="19" t="s">
        <v>119</v>
      </c>
      <c r="C50" s="19" t="s">
        <v>120</v>
      </c>
      <c r="D50" s="19">
        <v>16</v>
      </c>
      <c r="E50" s="19" t="s">
        <v>20</v>
      </c>
      <c r="F50" s="32" t="s">
        <v>21</v>
      </c>
      <c r="G50" s="33" t="s">
        <v>22</v>
      </c>
      <c r="H50" s="19" t="s">
        <v>119</v>
      </c>
      <c r="I50" s="30" t="s">
        <v>23</v>
      </c>
      <c r="J50" s="33">
        <v>380</v>
      </c>
      <c r="K50" s="19">
        <f t="shared" si="4"/>
        <v>16000</v>
      </c>
      <c r="L50" s="33">
        <f t="shared" si="5"/>
        <v>8</v>
      </c>
      <c r="M50" s="33" t="s">
        <v>25</v>
      </c>
      <c r="N50" s="51" t="s">
        <v>21</v>
      </c>
      <c r="O50" s="55">
        <v>0.6</v>
      </c>
      <c r="P50" s="14"/>
    </row>
    <row r="51" s="2" customFormat="1" ht="36" customHeight="1" spans="1:16">
      <c r="A51" s="15">
        <v>48</v>
      </c>
      <c r="B51" s="19" t="s">
        <v>121</v>
      </c>
      <c r="C51" s="19" t="s">
        <v>122</v>
      </c>
      <c r="D51" s="19">
        <v>9.855</v>
      </c>
      <c r="E51" s="19" t="s">
        <v>20</v>
      </c>
      <c r="F51" s="32" t="s">
        <v>21</v>
      </c>
      <c r="G51" s="33" t="s">
        <v>22</v>
      </c>
      <c r="H51" s="19" t="s">
        <v>121</v>
      </c>
      <c r="I51" s="30" t="s">
        <v>23</v>
      </c>
      <c r="J51" s="33">
        <v>220</v>
      </c>
      <c r="K51" s="19">
        <f t="shared" si="4"/>
        <v>9855</v>
      </c>
      <c r="L51" s="33">
        <f t="shared" si="5"/>
        <v>4.9275</v>
      </c>
      <c r="M51" s="33" t="s">
        <v>25</v>
      </c>
      <c r="N51" s="51" t="s">
        <v>21</v>
      </c>
      <c r="O51" s="55">
        <v>0.6</v>
      </c>
      <c r="P51" s="14"/>
    </row>
    <row r="52" s="2" customFormat="1" ht="54" customHeight="1" spans="1:16">
      <c r="A52" s="15">
        <v>49</v>
      </c>
      <c r="B52" s="19" t="s">
        <v>117</v>
      </c>
      <c r="C52" s="19" t="s">
        <v>123</v>
      </c>
      <c r="D52" s="19">
        <v>38.22</v>
      </c>
      <c r="E52" s="19" t="s">
        <v>20</v>
      </c>
      <c r="F52" s="32" t="s">
        <v>21</v>
      </c>
      <c r="G52" s="33" t="s">
        <v>22</v>
      </c>
      <c r="H52" s="19" t="s">
        <v>117</v>
      </c>
      <c r="I52" s="30" t="s">
        <v>23</v>
      </c>
      <c r="J52" s="33">
        <v>380</v>
      </c>
      <c r="K52" s="19">
        <f t="shared" si="4"/>
        <v>38220</v>
      </c>
      <c r="L52" s="33">
        <f t="shared" si="5"/>
        <v>19.11</v>
      </c>
      <c r="M52" s="33" t="s">
        <v>25</v>
      </c>
      <c r="N52" s="51" t="s">
        <v>21</v>
      </c>
      <c r="O52" s="55">
        <v>0.6</v>
      </c>
      <c r="P52" s="14" t="s">
        <v>124</v>
      </c>
    </row>
    <row r="53" s="2" customFormat="1" ht="30" customHeight="1" spans="1:16">
      <c r="A53" s="15">
        <v>50</v>
      </c>
      <c r="B53" s="19" t="s">
        <v>125</v>
      </c>
      <c r="C53" s="19" t="s">
        <v>126</v>
      </c>
      <c r="D53" s="19">
        <v>19.71</v>
      </c>
      <c r="E53" s="19" t="s">
        <v>20</v>
      </c>
      <c r="F53" s="32" t="s">
        <v>21</v>
      </c>
      <c r="G53" s="33" t="s">
        <v>22</v>
      </c>
      <c r="H53" s="19" t="s">
        <v>125</v>
      </c>
      <c r="I53" s="30" t="s">
        <v>23</v>
      </c>
      <c r="J53" s="33">
        <v>380</v>
      </c>
      <c r="K53" s="19">
        <f t="shared" si="4"/>
        <v>19710</v>
      </c>
      <c r="L53" s="33">
        <f t="shared" si="5"/>
        <v>9.855</v>
      </c>
      <c r="M53" s="33" t="s">
        <v>25</v>
      </c>
      <c r="N53" s="51" t="s">
        <v>21</v>
      </c>
      <c r="O53" s="55">
        <v>0.6</v>
      </c>
      <c r="P53" s="14"/>
    </row>
    <row r="54" s="2" customFormat="1" ht="32" customHeight="1" spans="1:16">
      <c r="A54" s="15">
        <v>51</v>
      </c>
      <c r="B54" s="19" t="s">
        <v>127</v>
      </c>
      <c r="C54" s="19" t="s">
        <v>128</v>
      </c>
      <c r="D54" s="19">
        <v>70</v>
      </c>
      <c r="E54" s="19" t="s">
        <v>20</v>
      </c>
      <c r="F54" s="32" t="s">
        <v>21</v>
      </c>
      <c r="G54" s="33" t="s">
        <v>22</v>
      </c>
      <c r="H54" s="19" t="s">
        <v>127</v>
      </c>
      <c r="I54" s="30" t="s">
        <v>23</v>
      </c>
      <c r="J54" s="33">
        <v>380</v>
      </c>
      <c r="K54" s="19">
        <f t="shared" si="4"/>
        <v>70000</v>
      </c>
      <c r="L54" s="33">
        <f t="shared" si="5"/>
        <v>35</v>
      </c>
      <c r="M54" s="33" t="s">
        <v>25</v>
      </c>
      <c r="N54" s="51" t="s">
        <v>21</v>
      </c>
      <c r="O54" s="55">
        <v>0.6</v>
      </c>
      <c r="P54" s="14"/>
    </row>
    <row r="55" s="9" customFormat="1" ht="28" customHeight="1" spans="1:16">
      <c r="A55" s="15">
        <v>52</v>
      </c>
      <c r="B55" s="25" t="s">
        <v>129</v>
      </c>
      <c r="C55" s="25" t="s">
        <v>130</v>
      </c>
      <c r="D55" s="25">
        <v>10</v>
      </c>
      <c r="E55" s="17" t="s">
        <v>20</v>
      </c>
      <c r="F55" s="34" t="s">
        <v>21</v>
      </c>
      <c r="G55" s="34" t="s">
        <v>22</v>
      </c>
      <c r="H55" s="25" t="s">
        <v>129</v>
      </c>
      <c r="I55" s="25" t="s">
        <v>23</v>
      </c>
      <c r="J55" s="56">
        <v>380</v>
      </c>
      <c r="K55" s="56">
        <v>9000</v>
      </c>
      <c r="L55" s="56">
        <v>7</v>
      </c>
      <c r="M55" s="56" t="s">
        <v>25</v>
      </c>
      <c r="N55" s="15" t="s">
        <v>21</v>
      </c>
      <c r="O55" s="40">
        <v>0.6</v>
      </c>
      <c r="P55" s="41"/>
    </row>
    <row r="56" s="9" customFormat="1" ht="30" customHeight="1" spans="1:16">
      <c r="A56" s="15">
        <v>53</v>
      </c>
      <c r="B56" s="25" t="s">
        <v>131</v>
      </c>
      <c r="C56" s="25" t="s">
        <v>132</v>
      </c>
      <c r="D56" s="25">
        <v>21.4</v>
      </c>
      <c r="E56" s="17" t="s">
        <v>20</v>
      </c>
      <c r="F56" s="34" t="s">
        <v>21</v>
      </c>
      <c r="G56" s="34" t="s">
        <v>22</v>
      </c>
      <c r="H56" s="25" t="s">
        <v>131</v>
      </c>
      <c r="I56" s="25" t="s">
        <v>23</v>
      </c>
      <c r="J56" s="56">
        <v>380</v>
      </c>
      <c r="K56" s="56">
        <v>19260</v>
      </c>
      <c r="L56" s="56">
        <v>16</v>
      </c>
      <c r="M56" s="56" t="s">
        <v>25</v>
      </c>
      <c r="N56" s="15" t="s">
        <v>21</v>
      </c>
      <c r="O56" s="40">
        <v>0.6</v>
      </c>
      <c r="P56" s="41"/>
    </row>
    <row r="57" s="9" customFormat="1" ht="32" customHeight="1" spans="1:16">
      <c r="A57" s="15">
        <v>54</v>
      </c>
      <c r="B57" s="25" t="s">
        <v>133</v>
      </c>
      <c r="C57" s="25" t="s">
        <v>134</v>
      </c>
      <c r="D57" s="25">
        <v>39.05</v>
      </c>
      <c r="E57" s="17" t="s">
        <v>20</v>
      </c>
      <c r="F57" s="34" t="s">
        <v>21</v>
      </c>
      <c r="G57" s="34" t="s">
        <v>22</v>
      </c>
      <c r="H57" s="25" t="s">
        <v>133</v>
      </c>
      <c r="I57" s="25" t="s">
        <v>23</v>
      </c>
      <c r="J57" s="56">
        <v>380</v>
      </c>
      <c r="K57" s="56">
        <v>35145</v>
      </c>
      <c r="L57" s="56">
        <v>30</v>
      </c>
      <c r="M57" s="56" t="s">
        <v>25</v>
      </c>
      <c r="N57" s="15" t="s">
        <v>21</v>
      </c>
      <c r="O57" s="40">
        <v>0.6</v>
      </c>
      <c r="P57" s="41"/>
    </row>
    <row r="58" s="5" customFormat="1" ht="23" customHeight="1" spans="1:16">
      <c r="A58" s="15">
        <v>55</v>
      </c>
      <c r="B58" s="35" t="s">
        <v>135</v>
      </c>
      <c r="C58" s="35" t="s">
        <v>136</v>
      </c>
      <c r="D58" s="23">
        <v>26</v>
      </c>
      <c r="E58" s="23" t="s">
        <v>20</v>
      </c>
      <c r="F58" s="23" t="s">
        <v>21</v>
      </c>
      <c r="G58" s="23" t="s">
        <v>22</v>
      </c>
      <c r="H58" s="35" t="s">
        <v>135</v>
      </c>
      <c r="I58" s="16" t="s">
        <v>23</v>
      </c>
      <c r="J58" s="23" t="s">
        <v>93</v>
      </c>
      <c r="K58" s="15">
        <f>D58*1000*0.9</f>
        <v>23400</v>
      </c>
      <c r="L58" s="23">
        <v>19</v>
      </c>
      <c r="M58" s="29" t="s">
        <v>25</v>
      </c>
      <c r="N58" s="51" t="s">
        <v>21</v>
      </c>
      <c r="O58" s="49">
        <v>0.6</v>
      </c>
      <c r="P58" s="23"/>
    </row>
    <row r="59" s="3" customFormat="1" ht="20" customHeight="1" spans="1:16">
      <c r="A59" s="15">
        <v>56</v>
      </c>
      <c r="B59" s="19" t="s">
        <v>137</v>
      </c>
      <c r="C59" s="19" t="s">
        <v>138</v>
      </c>
      <c r="D59" s="19">
        <v>20</v>
      </c>
      <c r="E59" s="19" t="s">
        <v>20</v>
      </c>
      <c r="F59" s="19" t="s">
        <v>21</v>
      </c>
      <c r="G59" s="19" t="s">
        <v>22</v>
      </c>
      <c r="H59" s="19" t="s">
        <v>137</v>
      </c>
      <c r="I59" s="19" t="s">
        <v>23</v>
      </c>
      <c r="J59" s="56">
        <v>380</v>
      </c>
      <c r="K59" s="19">
        <v>20000</v>
      </c>
      <c r="L59" s="19">
        <v>14</v>
      </c>
      <c r="M59" s="19" t="s">
        <v>25</v>
      </c>
      <c r="N59" s="19" t="s">
        <v>21</v>
      </c>
      <c r="O59" s="40">
        <v>0.6</v>
      </c>
      <c r="P59" s="14"/>
    </row>
  </sheetData>
  <autoFilter ref="A3:P59"/>
  <mergeCells count="2">
    <mergeCell ref="A1:C1"/>
    <mergeCell ref="A2:P2"/>
  </mergeCells>
  <conditionalFormatting sqref="H41">
    <cfRule type="duplicateValues" dxfId="0" priority="15"/>
  </conditionalFormatting>
  <conditionalFormatting sqref="B48">
    <cfRule type="duplicateValues" dxfId="1" priority="14"/>
  </conditionalFormatting>
  <conditionalFormatting sqref="H48">
    <cfRule type="duplicateValues" dxfId="1" priority="7"/>
  </conditionalFormatting>
  <conditionalFormatting sqref="B49">
    <cfRule type="duplicateValues" dxfId="1" priority="6"/>
  </conditionalFormatting>
  <conditionalFormatting sqref="H49">
    <cfRule type="duplicateValues" dxfId="1" priority="5"/>
  </conditionalFormatting>
  <conditionalFormatting sqref="B50">
    <cfRule type="duplicateValues" dxfId="1" priority="13"/>
  </conditionalFormatting>
  <conditionalFormatting sqref="H50">
    <cfRule type="duplicateValues" dxfId="1" priority="4"/>
  </conditionalFormatting>
  <conditionalFormatting sqref="B51">
    <cfRule type="duplicateValues" dxfId="1" priority="12"/>
  </conditionalFormatting>
  <conditionalFormatting sqref="H51">
    <cfRule type="duplicateValues" dxfId="1" priority="3"/>
  </conditionalFormatting>
  <conditionalFormatting sqref="B52">
    <cfRule type="duplicateValues" dxfId="1" priority="11"/>
  </conditionalFormatting>
  <conditionalFormatting sqref="H52">
    <cfRule type="duplicateValues" dxfId="1" priority="10"/>
  </conditionalFormatting>
  <conditionalFormatting sqref="B53">
    <cfRule type="duplicateValues" dxfId="1" priority="9"/>
  </conditionalFormatting>
  <conditionalFormatting sqref="H53">
    <cfRule type="duplicateValues" dxfId="1" priority="2"/>
  </conditionalFormatting>
  <conditionalFormatting sqref="B54">
    <cfRule type="duplicateValues" dxfId="1" priority="8"/>
  </conditionalFormatting>
  <conditionalFormatting sqref="H54">
    <cfRule type="duplicateValues" dxfId="1" priority="1"/>
  </conditionalFormatting>
  <conditionalFormatting sqref="B40:B41">
    <cfRule type="duplicateValues" dxfId="0" priority="16"/>
  </conditionalFormatting>
  <conditionalFormatting sqref="B4:B25 B38:B39 B42:B47 B27:B36">
    <cfRule type="duplicateValues" dxfId="0" priority="23"/>
  </conditionalFormatting>
  <dataValidations count="3">
    <dataValidation type="list" allowBlank="1" showInputMessage="1" showErrorMessage="1" sqref="E13 E27 E28 E48 E49 E50 E51 E52 E53 E54">
      <formula1>"自然人,项目公司"</formula1>
    </dataValidation>
    <dataValidation type="list" allowBlank="1" showInputMessage="1" showErrorMessage="1" sqref="I13 I27 I28 I48 I49 I50 I51 I52 I53 I54">
      <formula1>"自发自用余量上网,全额上网"</formula1>
    </dataValidation>
    <dataValidation type="list" allowBlank="1" showInputMessage="1" showErrorMessage="1" sqref="J13 J27 J28 J48 J49 J50 J51 J52 J53 J54">
      <formula1>"380,220"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吴彩霞</cp:lastModifiedBy>
  <dcterms:created xsi:type="dcterms:W3CDTF">2006-09-13T11:21:00Z</dcterms:created>
  <dcterms:modified xsi:type="dcterms:W3CDTF">2020-09-29T01:35:38Z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