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45" windowHeight="8775"/>
  </bookViews>
  <sheets>
    <sheet name="Sheet1" sheetId="1" r:id="rId1"/>
  </sheets>
  <definedNames>
    <definedName name="_xlnm.Print_Titles" localSheetId="0">Sheet1!$4:$4</definedName>
  </definedNames>
  <calcPr calcId="144525" concurrentCalc="0"/>
  <oleSize ref="A1:P40"/>
</workbook>
</file>

<file path=xl/sharedStrings.xml><?xml version="1.0" encoding="utf-8"?>
<sst xmlns="http://schemas.openxmlformats.org/spreadsheetml/2006/main" count="126">
  <si>
    <t>附件</t>
  </si>
  <si>
    <r>
      <rPr>
        <u/>
        <sz val="20"/>
        <color indexed="8"/>
        <rFont val="方正小标宋简体"/>
        <charset val="134"/>
      </rPr>
      <t>2019</t>
    </r>
    <r>
      <rPr>
        <sz val="20"/>
        <color indexed="8"/>
        <rFont val="方正小标宋简体"/>
        <charset val="134"/>
      </rPr>
      <t>年度3月</t>
    </r>
    <r>
      <rPr>
        <u/>
        <sz val="20"/>
        <color indexed="8"/>
        <rFont val="方正小标宋简体"/>
        <charset val="134"/>
      </rPr>
      <t>中山</t>
    </r>
    <r>
      <rPr>
        <sz val="20"/>
        <color indexed="8"/>
        <rFont val="方正小标宋简体"/>
        <charset val="134"/>
      </rPr>
      <t>市分布式光伏发电项目汇总表</t>
    </r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</si>
  <si>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</si>
  <si>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</si>
  <si>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</si>
  <si>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</si>
  <si>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</si>
  <si>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</si>
  <si>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</si>
  <si>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</si>
  <si>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</si>
  <si>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并网电压等级（V）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</si>
  <si>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</si>
  <si>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</si>
  <si>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</si>
  <si>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</si>
  <si>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</si>
  <si>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</si>
  <si>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李锦辉居民家庭分布式光伏发电项目</t>
  </si>
  <si>
    <t>中山市东升镇东兴南路1号</t>
  </si>
  <si>
    <t>李锦辉</t>
  </si>
  <si>
    <t>待定</t>
  </si>
  <si>
    <t>屋顶</t>
  </si>
  <si>
    <t>自发自用余量上网</t>
  </si>
  <si>
    <t>居民电价</t>
  </si>
  <si>
    <t>张佩兰居民家庭分布式光伏发电项目</t>
  </si>
  <si>
    <t>中山市南区华业路金叶新村L3</t>
  </si>
  <si>
    <t>自然人</t>
  </si>
  <si>
    <t>张佩兰</t>
  </si>
  <si>
    <t>张井甫居民家庭分布式光伏发电项目</t>
  </si>
  <si>
    <t>中山市南区城南一路5号万科城市风景花园友邻苑J座401房</t>
  </si>
  <si>
    <t>张井甫</t>
  </si>
  <si>
    <t>肖和标居民家庭分布式光伏发电项目</t>
  </si>
  <si>
    <t>中山市小榄镇永宁西上大街西六巷1号</t>
  </si>
  <si>
    <t>肖和标</t>
  </si>
  <si>
    <t>麦欢和居民家庭分布式光伏发电项目</t>
  </si>
  <si>
    <t>中山市小榄镇北区福成路26号</t>
  </si>
  <si>
    <t>麦欢和</t>
  </si>
  <si>
    <t>罗兆林居民家庭分布式光伏发电项目</t>
  </si>
  <si>
    <t>中山市小榄镇西区祥龙路221号</t>
  </si>
  <si>
    <t>罗兆林</t>
  </si>
  <si>
    <t>李光华居民家庭分布式光伏发电项目</t>
  </si>
  <si>
    <t>中山市小榄镇西区万合街11号</t>
  </si>
  <si>
    <t>李光华</t>
  </si>
  <si>
    <t>陈煊明居民家庭分布式光伏发电项目</t>
  </si>
  <si>
    <t>中山市小榄镇九洲基育才路457号</t>
  </si>
  <si>
    <t>陈煊明</t>
  </si>
  <si>
    <t>谭浩坤居民家庭分布式光伏发电项目</t>
  </si>
  <si>
    <t>中山市小榄镇西区石龙西路1号</t>
  </si>
  <si>
    <t>谭浩坤</t>
  </si>
  <si>
    <t>吴森和居民家庭分布式光伏发电项目</t>
  </si>
  <si>
    <t>中山市小榄镇西区祥龙路286号</t>
  </si>
  <si>
    <t>吴森和</t>
  </si>
  <si>
    <t>陈满荣居民家庭分布式光伏发电项目</t>
  </si>
  <si>
    <t>中山市小榄镇埒西一广中路南十二巷10号</t>
  </si>
  <si>
    <t>陈满荣</t>
  </si>
  <si>
    <t>李活昌居民家庭分布式光伏发电项目</t>
  </si>
  <si>
    <t>中山市小榄镇福成路31号</t>
  </si>
  <si>
    <t>李活昌</t>
  </si>
  <si>
    <t>袁伟强居民家庭分布式光伏发电项目</t>
  </si>
  <si>
    <t>中山市小榄镇北区福龙路60号之一</t>
  </si>
  <si>
    <t>袁伟强</t>
  </si>
  <si>
    <t>梁炎华居民家庭分布式光伏发电项目</t>
  </si>
  <si>
    <t>中山市小榄镇北区环镇北路地墩新村直街地墩新村六巷6号</t>
  </si>
  <si>
    <t>梁炎华</t>
  </si>
  <si>
    <t>梁丽婵居民家庭分布式光伏发电项目</t>
  </si>
  <si>
    <t>中山市小榄镇竹源朝源后街148号</t>
  </si>
  <si>
    <t>梁丽婵</t>
  </si>
  <si>
    <t>钟柏洪居民家庭分布式光伏发电项目</t>
  </si>
  <si>
    <t>中山市小榄镇永宁洪联路72号</t>
  </si>
  <si>
    <t>钟柏洪</t>
  </si>
  <si>
    <t>张汉锋居民家庭分布式光伏发电项目</t>
  </si>
  <si>
    <t>中山市小榄镇永宁西上街仁后里巷12号</t>
  </si>
  <si>
    <t>张汉锋</t>
  </si>
  <si>
    <t>陈松根居民家庭分布式光伏发电项目</t>
  </si>
  <si>
    <t>中山市古镇镇宝源八巷88号</t>
  </si>
  <si>
    <t>陈松根</t>
  </si>
  <si>
    <t>杨袖安居民家庭分布式光伏发电项目</t>
  </si>
  <si>
    <t>中山市坦洲镇裕胜村自胜队（裕胜新村18号）</t>
  </si>
  <si>
    <t>杨袖安</t>
  </si>
  <si>
    <t>龙志聪居民家庭分布式光伏发电项目</t>
  </si>
  <si>
    <t>中山市坦洲镇龙上街八巷11号</t>
  </si>
  <si>
    <t>龙志聪</t>
  </si>
  <si>
    <t>谢兴居民家庭分布式光伏发电项目</t>
  </si>
  <si>
    <t>中山市坦洲镇第三拆迁安置区枝埔（8）号地块</t>
  </si>
  <si>
    <t>谢兴</t>
  </si>
  <si>
    <t>梁卓明居民家庭分布式光伏发电项目</t>
  </si>
  <si>
    <t>中山市坦洲镇马角街59号</t>
  </si>
  <si>
    <t>梁卓明</t>
  </si>
  <si>
    <t>陈伟良居民家庭分布式光伏发电项目</t>
  </si>
  <si>
    <t>中山市坦洲镇沾涌村拆迁区编号06号地块</t>
  </si>
  <si>
    <t>陈伟良</t>
  </si>
  <si>
    <t>李洪居民家庭分布式光伏发电项目</t>
  </si>
  <si>
    <t>中山市坦洲镇花稔围</t>
  </si>
  <si>
    <t>李洪</t>
  </si>
  <si>
    <t>陈伟仪居民家庭分布式光伏发电项目</t>
  </si>
  <si>
    <t>坦洲镇石塘下街4号</t>
  </si>
  <si>
    <t>陈伟仪</t>
  </si>
  <si>
    <t>张明德居民家庭分布式光伏发电项目</t>
  </si>
  <si>
    <t>坦洲镇第三拆迁安置区（4）号地块</t>
  </si>
  <si>
    <t>张明德</t>
  </si>
  <si>
    <t>中山市坦洲镇石塘下街4号</t>
  </si>
  <si>
    <t>林青松居民家庭分布式光伏发电项目</t>
  </si>
  <si>
    <t>中山市五桂山长命水村白兰桥新村上街46号</t>
  </si>
  <si>
    <t>林青松</t>
  </si>
  <si>
    <t>杨治海居民家庭分布式光伏发电项目</t>
  </si>
  <si>
    <t>中山市东凤镇兴华西路77号之3</t>
  </si>
  <si>
    <t>杨治海</t>
  </si>
  <si>
    <t>阮锦活居民家庭分布式光伏发电项目</t>
  </si>
  <si>
    <t>中山市火炬镇开发区港城路11号58幢</t>
  </si>
  <si>
    <t>阮锦活</t>
  </si>
  <si>
    <t>赵婵卿居民家庭分布式光伏发电项目</t>
  </si>
  <si>
    <t>中山市南头镇南安北路87号之一</t>
  </si>
  <si>
    <t>赵婵卿</t>
  </si>
  <si>
    <t>陈桂彩居民家庭分布式光伏发电项目</t>
  </si>
  <si>
    <t>中山市穗西村穗兴路15号</t>
  </si>
  <si>
    <t>陈桂彩</t>
  </si>
  <si>
    <t>全额上网</t>
  </si>
  <si>
    <t>梁桥新居民家庭分布式光伏发电项目</t>
  </si>
  <si>
    <t>中山市沙溪镇中海翠林兰溪园K36-05房</t>
  </si>
  <si>
    <t>梁桥新</t>
  </si>
  <si>
    <t>余艳娜居民家庭分布式光伏发电项目</t>
  </si>
  <si>
    <t>中山市沙溪镇虎逊村封面街1号V26幢02房</t>
  </si>
  <si>
    <t>余艳娜</t>
  </si>
  <si>
    <t>陈财坚居民家庭分布式光伏发电项目</t>
  </si>
  <si>
    <t>五桂山雅居乐秀丽湖商住小区6幢2座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</si>
</sst>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6"/>
      <color indexed="8"/>
      <name val="黑体"/>
      <charset val="134"/>
    </font>
    <font>
      <u/>
      <sz val="20"/>
      <color indexed="8"/>
      <name val="方正小标宋简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9" fontId="1" fillId="0" borderId="1" xfId="0" applyNumberFormat="1" applyFont="1" applyFill="1" applyBorder="1" applyAlignment="1" applyProtection="1">
      <alignment horizontal="left" vertical="center"/>
    </xf>
    <xf numFmtId="9" fontId="2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0"/>
  <sheetViews>
    <sheetView tabSelected="1" workbookViewId="0">
      <selection activeCell="A1" sqref="A1:C1"/>
    </sheetView>
  </sheetViews>
  <sheetFormatPr defaultColWidth="9" defaultRowHeight="13.5"/>
  <cols>
    <col min="1" max="1" width="6.25" style="1" customWidth="1"/>
    <col min="2" max="2" width="23.125" style="4" customWidth="1"/>
    <col min="3" max="3" width="24.25" style="4" customWidth="1"/>
    <col min="4" max="4" width="10.625" style="5" customWidth="1"/>
    <col min="5" max="5" width="12.375" style="5" customWidth="1"/>
    <col min="6" max="6" width="10.5" style="5" customWidth="1"/>
    <col min="7" max="7" width="9.125" style="5" customWidth="1"/>
    <col min="8" max="8" width="13.625" style="6" customWidth="1"/>
    <col min="9" max="9" width="14.25" style="4" customWidth="1"/>
    <col min="10" max="10" width="9" style="5"/>
    <col min="11" max="11" width="11.625" style="4" customWidth="1"/>
    <col min="12" max="12" width="9" style="5"/>
    <col min="13" max="13" width="12.625" style="5" customWidth="1"/>
    <col min="14" max="15" width="9" style="4"/>
    <col min="16" max="16" width="8.25" style="5" customWidth="1"/>
  </cols>
  <sheetData>
    <row r="1" ht="24" customHeight="1" spans="1:3">
      <c r="A1" s="7" t="s">
        <v>0</v>
      </c>
      <c r="B1" s="7"/>
      <c r="C1" s="7"/>
    </row>
    <row r="2" ht="27" customHeight="1" spans="1:1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5">
      <c r="A3" s="10"/>
      <c r="B3" s="11"/>
      <c r="C3" s="11"/>
      <c r="D3" s="12"/>
      <c r="E3" s="12"/>
      <c r="F3" s="12"/>
      <c r="G3" s="12"/>
      <c r="H3" s="13"/>
      <c r="I3" s="11"/>
      <c r="J3" s="12"/>
      <c r="K3" s="11"/>
      <c r="L3" s="12"/>
      <c r="M3" s="12"/>
      <c r="N3" s="11"/>
      <c r="O3" s="11"/>
    </row>
    <row r="4" s="1" customFormat="1" ht="36" customHeight="1" spans="1:16">
      <c r="A4" s="14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4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26" t="s">
        <v>17</v>
      </c>
    </row>
    <row r="5" s="2" customFormat="1" ht="35" customHeight="1" spans="1:16">
      <c r="A5" s="16">
        <v>1</v>
      </c>
      <c r="B5" s="17" t="s">
        <v>18</v>
      </c>
      <c r="C5" s="17" t="s">
        <v>19</v>
      </c>
      <c r="D5" s="17">
        <v>12.2</v>
      </c>
      <c r="E5" s="17" t="s">
        <v>20</v>
      </c>
      <c r="F5" s="18" t="s">
        <v>21</v>
      </c>
      <c r="G5" s="18" t="s">
        <v>22</v>
      </c>
      <c r="H5" s="18" t="s">
        <v>20</v>
      </c>
      <c r="I5" s="27" t="s">
        <v>23</v>
      </c>
      <c r="J5" s="18">
        <v>380</v>
      </c>
      <c r="K5" s="17">
        <f>D5*1000*0.9</f>
        <v>10980</v>
      </c>
      <c r="L5" s="18">
        <v>8</v>
      </c>
      <c r="M5" s="18" t="s">
        <v>24</v>
      </c>
      <c r="N5" s="18">
        <f>K5*0.32</f>
        <v>3513.6</v>
      </c>
      <c r="O5" s="28">
        <v>0.6</v>
      </c>
      <c r="P5" s="17"/>
    </row>
    <row r="6" s="3" customFormat="1" ht="30" customHeight="1" spans="1:16">
      <c r="A6" s="16">
        <v>2</v>
      </c>
      <c r="B6" s="19" t="s">
        <v>25</v>
      </c>
      <c r="C6" s="20" t="s">
        <v>26</v>
      </c>
      <c r="D6" s="21">
        <v>8</v>
      </c>
      <c r="E6" s="22" t="s">
        <v>27</v>
      </c>
      <c r="F6" s="21" t="s">
        <v>21</v>
      </c>
      <c r="G6" s="21" t="s">
        <v>22</v>
      </c>
      <c r="H6" s="21" t="s">
        <v>28</v>
      </c>
      <c r="I6" s="19" t="s">
        <v>23</v>
      </c>
      <c r="J6" s="21">
        <v>380</v>
      </c>
      <c r="K6" s="17">
        <f>D6*1000*0.9</f>
        <v>7200</v>
      </c>
      <c r="L6" s="25">
        <v>8</v>
      </c>
      <c r="M6" s="22" t="s">
        <v>24</v>
      </c>
      <c r="N6" s="18">
        <f>K6*0.32</f>
        <v>2304</v>
      </c>
      <c r="O6" s="29">
        <v>0.6</v>
      </c>
      <c r="P6" s="25"/>
    </row>
    <row r="7" s="2" customFormat="1" ht="34" customHeight="1" spans="1:16">
      <c r="A7" s="16">
        <v>3</v>
      </c>
      <c r="B7" s="20" t="s">
        <v>29</v>
      </c>
      <c r="C7" s="17" t="s">
        <v>30</v>
      </c>
      <c r="D7" s="23">
        <v>10</v>
      </c>
      <c r="E7" s="24" t="s">
        <v>27</v>
      </c>
      <c r="F7" s="25" t="s">
        <v>21</v>
      </c>
      <c r="G7" s="25" t="s">
        <v>22</v>
      </c>
      <c r="H7" s="23" t="s">
        <v>31</v>
      </c>
      <c r="I7" s="20" t="s">
        <v>23</v>
      </c>
      <c r="J7" s="25">
        <v>380</v>
      </c>
      <c r="K7" s="17">
        <f>D7*1000*0.9</f>
        <v>9000</v>
      </c>
      <c r="L7" s="23">
        <v>10</v>
      </c>
      <c r="M7" s="24" t="s">
        <v>24</v>
      </c>
      <c r="N7" s="18">
        <f>K7*0.32</f>
        <v>2880</v>
      </c>
      <c r="O7" s="29">
        <v>0.6</v>
      </c>
      <c r="P7" s="17"/>
    </row>
    <row r="8" s="2" customFormat="1" ht="34" customHeight="1" spans="1:16">
      <c r="A8" s="16">
        <v>4</v>
      </c>
      <c r="B8" s="20" t="s">
        <v>32</v>
      </c>
      <c r="C8" s="17" t="s">
        <v>33</v>
      </c>
      <c r="D8" s="23">
        <v>9.36</v>
      </c>
      <c r="E8" s="24" t="s">
        <v>27</v>
      </c>
      <c r="F8" s="25" t="s">
        <v>21</v>
      </c>
      <c r="G8" s="25" t="s">
        <v>22</v>
      </c>
      <c r="H8" s="23" t="s">
        <v>34</v>
      </c>
      <c r="I8" s="20" t="s">
        <v>23</v>
      </c>
      <c r="J8" s="25">
        <v>380</v>
      </c>
      <c r="K8" s="17">
        <f t="shared" ref="K8:K28" si="0">D8*1000*0.9</f>
        <v>8424</v>
      </c>
      <c r="L8" s="23">
        <f t="shared" ref="L8:L21" si="1">K8*1.2/1000</f>
        <v>10.1088</v>
      </c>
      <c r="M8" s="24" t="s">
        <v>24</v>
      </c>
      <c r="N8" s="18">
        <f t="shared" ref="N8:N28" si="2">K8*0.32</f>
        <v>2695.68</v>
      </c>
      <c r="O8" s="29">
        <v>0.6</v>
      </c>
      <c r="P8" s="17"/>
    </row>
    <row r="9" s="2" customFormat="1" ht="34" customHeight="1" spans="1:16">
      <c r="A9" s="16">
        <v>5</v>
      </c>
      <c r="B9" s="20" t="s">
        <v>35</v>
      </c>
      <c r="C9" s="17" t="s">
        <v>36</v>
      </c>
      <c r="D9" s="23">
        <v>5</v>
      </c>
      <c r="E9" s="24" t="s">
        <v>27</v>
      </c>
      <c r="F9" s="25" t="s">
        <v>21</v>
      </c>
      <c r="G9" s="25" t="s">
        <v>22</v>
      </c>
      <c r="H9" s="23" t="s">
        <v>37</v>
      </c>
      <c r="I9" s="20" t="s">
        <v>23</v>
      </c>
      <c r="J9" s="25">
        <v>380</v>
      </c>
      <c r="K9" s="17">
        <f t="shared" si="0"/>
        <v>4500</v>
      </c>
      <c r="L9" s="23">
        <f t="shared" si="1"/>
        <v>5.4</v>
      </c>
      <c r="M9" s="24" t="s">
        <v>24</v>
      </c>
      <c r="N9" s="18">
        <f t="shared" si="2"/>
        <v>1440</v>
      </c>
      <c r="O9" s="29">
        <v>0.6</v>
      </c>
      <c r="P9" s="17"/>
    </row>
    <row r="10" s="2" customFormat="1" ht="34" customHeight="1" spans="1:16">
      <c r="A10" s="16">
        <v>6</v>
      </c>
      <c r="B10" s="20" t="s">
        <v>38</v>
      </c>
      <c r="C10" s="17" t="s">
        <v>39</v>
      </c>
      <c r="D10" s="23">
        <v>25.52</v>
      </c>
      <c r="E10" s="24" t="s">
        <v>27</v>
      </c>
      <c r="F10" s="25" t="s">
        <v>21</v>
      </c>
      <c r="G10" s="25" t="s">
        <v>22</v>
      </c>
      <c r="H10" s="23" t="s">
        <v>40</v>
      </c>
      <c r="I10" s="20" t="s">
        <v>23</v>
      </c>
      <c r="J10" s="25">
        <v>380</v>
      </c>
      <c r="K10" s="17">
        <f t="shared" si="0"/>
        <v>22968</v>
      </c>
      <c r="L10" s="23">
        <f t="shared" si="1"/>
        <v>27.5616</v>
      </c>
      <c r="M10" s="24" t="s">
        <v>24</v>
      </c>
      <c r="N10" s="18">
        <f t="shared" si="2"/>
        <v>7349.76</v>
      </c>
      <c r="O10" s="29">
        <v>0.6</v>
      </c>
      <c r="P10" s="17"/>
    </row>
    <row r="11" s="2" customFormat="1" ht="34" customHeight="1" spans="1:16">
      <c r="A11" s="16">
        <v>7</v>
      </c>
      <c r="B11" s="20" t="s">
        <v>41</v>
      </c>
      <c r="C11" s="17" t="s">
        <v>42</v>
      </c>
      <c r="D11" s="23">
        <v>6.71</v>
      </c>
      <c r="E11" s="24" t="s">
        <v>27</v>
      </c>
      <c r="F11" s="25" t="s">
        <v>21</v>
      </c>
      <c r="G11" s="25" t="s">
        <v>22</v>
      </c>
      <c r="H11" s="23" t="s">
        <v>43</v>
      </c>
      <c r="I11" s="20" t="s">
        <v>23</v>
      </c>
      <c r="J11" s="25">
        <v>220</v>
      </c>
      <c r="K11" s="17">
        <f t="shared" si="0"/>
        <v>6039</v>
      </c>
      <c r="L11" s="23">
        <f t="shared" si="1"/>
        <v>7.2468</v>
      </c>
      <c r="M11" s="24" t="s">
        <v>24</v>
      </c>
      <c r="N11" s="18">
        <f t="shared" si="2"/>
        <v>1932.48</v>
      </c>
      <c r="O11" s="29">
        <v>0.6</v>
      </c>
      <c r="P11" s="17"/>
    </row>
    <row r="12" s="2" customFormat="1" ht="34" customHeight="1" spans="1:16">
      <c r="A12" s="16">
        <v>8</v>
      </c>
      <c r="B12" s="20" t="s">
        <v>44</v>
      </c>
      <c r="C12" s="17" t="s">
        <v>45</v>
      </c>
      <c r="D12" s="23">
        <v>30</v>
      </c>
      <c r="E12" s="24" t="s">
        <v>27</v>
      </c>
      <c r="F12" s="25" t="s">
        <v>21</v>
      </c>
      <c r="G12" s="25" t="s">
        <v>22</v>
      </c>
      <c r="H12" s="23" t="s">
        <v>46</v>
      </c>
      <c r="I12" s="20" t="s">
        <v>23</v>
      </c>
      <c r="J12" s="25">
        <v>380</v>
      </c>
      <c r="K12" s="17">
        <f t="shared" si="0"/>
        <v>27000</v>
      </c>
      <c r="L12" s="23">
        <f t="shared" si="1"/>
        <v>32.4</v>
      </c>
      <c r="M12" s="24" t="s">
        <v>24</v>
      </c>
      <c r="N12" s="18">
        <f t="shared" si="2"/>
        <v>8640</v>
      </c>
      <c r="O12" s="29">
        <v>0.6</v>
      </c>
      <c r="P12" s="17"/>
    </row>
    <row r="13" s="2" customFormat="1" ht="34" customHeight="1" spans="1:16">
      <c r="A13" s="16">
        <v>9</v>
      </c>
      <c r="B13" s="20" t="s">
        <v>47</v>
      </c>
      <c r="C13" s="17" t="s">
        <v>48</v>
      </c>
      <c r="D13" s="23">
        <v>44.27</v>
      </c>
      <c r="E13" s="24" t="s">
        <v>27</v>
      </c>
      <c r="F13" s="25" t="s">
        <v>21</v>
      </c>
      <c r="G13" s="25" t="s">
        <v>22</v>
      </c>
      <c r="H13" s="23" t="s">
        <v>49</v>
      </c>
      <c r="I13" s="20" t="s">
        <v>23</v>
      </c>
      <c r="J13" s="25">
        <v>380</v>
      </c>
      <c r="K13" s="17">
        <f t="shared" si="0"/>
        <v>39843</v>
      </c>
      <c r="L13" s="23">
        <f t="shared" si="1"/>
        <v>47.8116</v>
      </c>
      <c r="M13" s="24" t="s">
        <v>24</v>
      </c>
      <c r="N13" s="18">
        <f t="shared" si="2"/>
        <v>12749.76</v>
      </c>
      <c r="O13" s="29">
        <v>0.6</v>
      </c>
      <c r="P13" s="17"/>
    </row>
    <row r="14" s="2" customFormat="1" ht="34" customHeight="1" spans="1:16">
      <c r="A14" s="16">
        <v>10</v>
      </c>
      <c r="B14" s="20" t="s">
        <v>50</v>
      </c>
      <c r="C14" s="17" t="s">
        <v>51</v>
      </c>
      <c r="D14" s="23">
        <v>46.2</v>
      </c>
      <c r="E14" s="24" t="s">
        <v>27</v>
      </c>
      <c r="F14" s="25" t="s">
        <v>21</v>
      </c>
      <c r="G14" s="25" t="s">
        <v>22</v>
      </c>
      <c r="H14" s="23" t="s">
        <v>52</v>
      </c>
      <c r="I14" s="20" t="s">
        <v>23</v>
      </c>
      <c r="J14" s="25">
        <v>380</v>
      </c>
      <c r="K14" s="17">
        <f t="shared" si="0"/>
        <v>41580</v>
      </c>
      <c r="L14" s="23">
        <f t="shared" si="1"/>
        <v>49.896</v>
      </c>
      <c r="M14" s="24" t="s">
        <v>24</v>
      </c>
      <c r="N14" s="18">
        <f t="shared" si="2"/>
        <v>13305.6</v>
      </c>
      <c r="O14" s="29">
        <v>0.6</v>
      </c>
      <c r="P14" s="17"/>
    </row>
    <row r="15" s="2" customFormat="1" ht="34" customHeight="1" spans="1:16">
      <c r="A15" s="16">
        <v>11</v>
      </c>
      <c r="B15" s="20" t="s">
        <v>53</v>
      </c>
      <c r="C15" s="17" t="s">
        <v>54</v>
      </c>
      <c r="D15" s="23">
        <v>20.8</v>
      </c>
      <c r="E15" s="24" t="s">
        <v>27</v>
      </c>
      <c r="F15" s="25" t="s">
        <v>21</v>
      </c>
      <c r="G15" s="25" t="s">
        <v>22</v>
      </c>
      <c r="H15" s="23" t="s">
        <v>55</v>
      </c>
      <c r="I15" s="20" t="s">
        <v>23</v>
      </c>
      <c r="J15" s="25">
        <v>380</v>
      </c>
      <c r="K15" s="17">
        <f t="shared" si="0"/>
        <v>18720</v>
      </c>
      <c r="L15" s="23">
        <f t="shared" si="1"/>
        <v>22.464</v>
      </c>
      <c r="M15" s="24" t="s">
        <v>24</v>
      </c>
      <c r="N15" s="18">
        <f t="shared" si="2"/>
        <v>5990.4</v>
      </c>
      <c r="O15" s="29">
        <v>0.6</v>
      </c>
      <c r="P15" s="17"/>
    </row>
    <row r="16" s="2" customFormat="1" ht="34" customHeight="1" spans="1:16">
      <c r="A16" s="16">
        <v>12</v>
      </c>
      <c r="B16" s="20" t="s">
        <v>56</v>
      </c>
      <c r="C16" s="17" t="s">
        <v>57</v>
      </c>
      <c r="D16" s="23">
        <v>5</v>
      </c>
      <c r="E16" s="24" t="s">
        <v>27</v>
      </c>
      <c r="F16" s="25" t="s">
        <v>21</v>
      </c>
      <c r="G16" s="25" t="s">
        <v>22</v>
      </c>
      <c r="H16" s="23" t="s">
        <v>58</v>
      </c>
      <c r="I16" s="20" t="s">
        <v>23</v>
      </c>
      <c r="J16" s="25">
        <v>380</v>
      </c>
      <c r="K16" s="17">
        <f t="shared" si="0"/>
        <v>4500</v>
      </c>
      <c r="L16" s="23">
        <f t="shared" si="1"/>
        <v>5.4</v>
      </c>
      <c r="M16" s="24" t="s">
        <v>24</v>
      </c>
      <c r="N16" s="18">
        <f t="shared" si="2"/>
        <v>1440</v>
      </c>
      <c r="O16" s="29">
        <v>0.6</v>
      </c>
      <c r="P16" s="17"/>
    </row>
    <row r="17" s="2" customFormat="1" ht="34" customHeight="1" spans="1:16">
      <c r="A17" s="16">
        <v>13</v>
      </c>
      <c r="B17" s="20" t="s">
        <v>59</v>
      </c>
      <c r="C17" s="17" t="s">
        <v>60</v>
      </c>
      <c r="D17" s="23">
        <v>14</v>
      </c>
      <c r="E17" s="24" t="s">
        <v>27</v>
      </c>
      <c r="F17" s="25" t="s">
        <v>21</v>
      </c>
      <c r="G17" s="25" t="s">
        <v>22</v>
      </c>
      <c r="H17" s="23" t="s">
        <v>61</v>
      </c>
      <c r="I17" s="20" t="s">
        <v>23</v>
      </c>
      <c r="J17" s="25">
        <v>380</v>
      </c>
      <c r="K17" s="17">
        <f t="shared" si="0"/>
        <v>12600</v>
      </c>
      <c r="L17" s="23">
        <f t="shared" si="1"/>
        <v>15.12</v>
      </c>
      <c r="M17" s="24" t="s">
        <v>24</v>
      </c>
      <c r="N17" s="18">
        <f t="shared" si="2"/>
        <v>4032</v>
      </c>
      <c r="O17" s="29">
        <v>0.6</v>
      </c>
      <c r="P17" s="17"/>
    </row>
    <row r="18" s="2" customFormat="1" ht="34" customHeight="1" spans="1:16">
      <c r="A18" s="16">
        <v>14</v>
      </c>
      <c r="B18" s="20" t="s">
        <v>62</v>
      </c>
      <c r="C18" s="17" t="s">
        <v>63</v>
      </c>
      <c r="D18" s="23">
        <v>8</v>
      </c>
      <c r="E18" s="24" t="s">
        <v>27</v>
      </c>
      <c r="F18" s="25" t="s">
        <v>21</v>
      </c>
      <c r="G18" s="25" t="s">
        <v>22</v>
      </c>
      <c r="H18" s="23" t="s">
        <v>64</v>
      </c>
      <c r="I18" s="20" t="s">
        <v>23</v>
      </c>
      <c r="J18" s="25">
        <v>220</v>
      </c>
      <c r="K18" s="17">
        <f t="shared" si="0"/>
        <v>7200</v>
      </c>
      <c r="L18" s="23">
        <f t="shared" si="1"/>
        <v>8.64</v>
      </c>
      <c r="M18" s="24" t="s">
        <v>24</v>
      </c>
      <c r="N18" s="18">
        <f t="shared" si="2"/>
        <v>2304</v>
      </c>
      <c r="O18" s="29">
        <v>0.6</v>
      </c>
      <c r="P18" s="17"/>
    </row>
    <row r="19" s="2" customFormat="1" ht="34" customHeight="1" spans="1:16">
      <c r="A19" s="16">
        <v>15</v>
      </c>
      <c r="B19" s="20" t="s">
        <v>65</v>
      </c>
      <c r="C19" s="17" t="s">
        <v>66</v>
      </c>
      <c r="D19" s="23">
        <v>8.54</v>
      </c>
      <c r="E19" s="24" t="s">
        <v>27</v>
      </c>
      <c r="F19" s="25" t="s">
        <v>21</v>
      </c>
      <c r="G19" s="25" t="s">
        <v>22</v>
      </c>
      <c r="H19" s="23" t="s">
        <v>67</v>
      </c>
      <c r="I19" s="20" t="s">
        <v>23</v>
      </c>
      <c r="J19" s="25">
        <v>380</v>
      </c>
      <c r="K19" s="17">
        <f t="shared" si="0"/>
        <v>7686</v>
      </c>
      <c r="L19" s="23">
        <f t="shared" si="1"/>
        <v>9.2232</v>
      </c>
      <c r="M19" s="24" t="s">
        <v>24</v>
      </c>
      <c r="N19" s="18">
        <f t="shared" si="2"/>
        <v>2459.52</v>
      </c>
      <c r="O19" s="29">
        <v>0.6</v>
      </c>
      <c r="P19" s="17"/>
    </row>
    <row r="20" s="2" customFormat="1" ht="34" customHeight="1" spans="1:16">
      <c r="A20" s="16">
        <v>16</v>
      </c>
      <c r="B20" s="20" t="s">
        <v>68</v>
      </c>
      <c r="C20" s="17" t="s">
        <v>69</v>
      </c>
      <c r="D20" s="23">
        <v>33.75</v>
      </c>
      <c r="E20" s="24" t="s">
        <v>27</v>
      </c>
      <c r="F20" s="25" t="s">
        <v>21</v>
      </c>
      <c r="G20" s="25" t="s">
        <v>22</v>
      </c>
      <c r="H20" s="23" t="s">
        <v>70</v>
      </c>
      <c r="I20" s="20" t="s">
        <v>23</v>
      </c>
      <c r="J20" s="25">
        <v>380</v>
      </c>
      <c r="K20" s="17">
        <f t="shared" si="0"/>
        <v>30375</v>
      </c>
      <c r="L20" s="23">
        <f t="shared" si="1"/>
        <v>36.45</v>
      </c>
      <c r="M20" s="24" t="s">
        <v>24</v>
      </c>
      <c r="N20" s="18">
        <f t="shared" si="2"/>
        <v>9720</v>
      </c>
      <c r="O20" s="29">
        <v>0.6</v>
      </c>
      <c r="P20" s="17"/>
    </row>
    <row r="21" s="2" customFormat="1" ht="34" customHeight="1" spans="1:16">
      <c r="A21" s="16">
        <v>17</v>
      </c>
      <c r="B21" s="20" t="s">
        <v>71</v>
      </c>
      <c r="C21" s="17" t="s">
        <v>72</v>
      </c>
      <c r="D21" s="23">
        <v>18</v>
      </c>
      <c r="E21" s="24" t="s">
        <v>27</v>
      </c>
      <c r="F21" s="25" t="s">
        <v>21</v>
      </c>
      <c r="G21" s="25" t="s">
        <v>22</v>
      </c>
      <c r="H21" s="23" t="s">
        <v>73</v>
      </c>
      <c r="I21" s="20" t="s">
        <v>23</v>
      </c>
      <c r="J21" s="25">
        <v>380</v>
      </c>
      <c r="K21" s="17">
        <f t="shared" si="0"/>
        <v>16200</v>
      </c>
      <c r="L21" s="23">
        <f t="shared" si="1"/>
        <v>19.44</v>
      </c>
      <c r="M21" s="24" t="s">
        <v>24</v>
      </c>
      <c r="N21" s="18">
        <f t="shared" si="2"/>
        <v>5184</v>
      </c>
      <c r="O21" s="29">
        <v>0.6</v>
      </c>
      <c r="P21" s="17"/>
    </row>
    <row r="22" s="2" customFormat="1" ht="34" customHeight="1" spans="1:16">
      <c r="A22" s="16">
        <v>18</v>
      </c>
      <c r="B22" s="20" t="s">
        <v>74</v>
      </c>
      <c r="C22" s="17" t="s">
        <v>75</v>
      </c>
      <c r="D22" s="23">
        <v>25</v>
      </c>
      <c r="E22" s="24" t="s">
        <v>27</v>
      </c>
      <c r="F22" s="25" t="s">
        <v>21</v>
      </c>
      <c r="G22" s="25" t="s">
        <v>22</v>
      </c>
      <c r="H22" s="23" t="s">
        <v>76</v>
      </c>
      <c r="I22" s="20" t="s">
        <v>23</v>
      </c>
      <c r="J22" s="25">
        <v>380</v>
      </c>
      <c r="K22" s="17">
        <f t="shared" si="0"/>
        <v>22500</v>
      </c>
      <c r="L22" s="23">
        <v>20</v>
      </c>
      <c r="M22" s="24" t="s">
        <v>24</v>
      </c>
      <c r="N22" s="18">
        <f t="shared" si="2"/>
        <v>7200</v>
      </c>
      <c r="O22" s="29">
        <v>0.6</v>
      </c>
      <c r="P22" s="17"/>
    </row>
    <row r="23" s="2" customFormat="1" ht="34" customHeight="1" spans="1:16">
      <c r="A23" s="16">
        <v>19</v>
      </c>
      <c r="B23" s="20" t="s">
        <v>77</v>
      </c>
      <c r="C23" s="17" t="s">
        <v>78</v>
      </c>
      <c r="D23" s="23">
        <v>18.3</v>
      </c>
      <c r="E23" s="24" t="s">
        <v>27</v>
      </c>
      <c r="F23" s="25" t="s">
        <v>21</v>
      </c>
      <c r="G23" s="25" t="s">
        <v>22</v>
      </c>
      <c r="H23" s="23" t="s">
        <v>79</v>
      </c>
      <c r="I23" s="20" t="s">
        <v>23</v>
      </c>
      <c r="J23" s="25">
        <v>380</v>
      </c>
      <c r="K23" s="17">
        <f t="shared" si="0"/>
        <v>16470</v>
      </c>
      <c r="L23" s="23">
        <v>15</v>
      </c>
      <c r="M23" s="24" t="s">
        <v>24</v>
      </c>
      <c r="N23" s="18">
        <f t="shared" si="2"/>
        <v>5270.4</v>
      </c>
      <c r="O23" s="29">
        <v>0.6</v>
      </c>
      <c r="P23" s="17"/>
    </row>
    <row r="24" s="2" customFormat="1" ht="34" customHeight="1" spans="1:16">
      <c r="A24" s="16">
        <v>20</v>
      </c>
      <c r="B24" s="20" t="s">
        <v>80</v>
      </c>
      <c r="C24" s="17" t="s">
        <v>81</v>
      </c>
      <c r="D24" s="23">
        <v>14.64</v>
      </c>
      <c r="E24" s="24" t="s">
        <v>27</v>
      </c>
      <c r="F24" s="25" t="s">
        <v>21</v>
      </c>
      <c r="G24" s="25" t="s">
        <v>22</v>
      </c>
      <c r="H24" s="23" t="s">
        <v>82</v>
      </c>
      <c r="I24" s="20" t="s">
        <v>23</v>
      </c>
      <c r="J24" s="25">
        <v>380</v>
      </c>
      <c r="K24" s="17">
        <f t="shared" si="0"/>
        <v>13176</v>
      </c>
      <c r="L24" s="23">
        <v>11</v>
      </c>
      <c r="M24" s="24" t="s">
        <v>24</v>
      </c>
      <c r="N24" s="18">
        <f t="shared" si="2"/>
        <v>4216.32</v>
      </c>
      <c r="O24" s="29">
        <v>0.6</v>
      </c>
      <c r="P24" s="17"/>
    </row>
    <row r="25" s="2" customFormat="1" ht="34" customHeight="1" spans="1:16">
      <c r="A25" s="16">
        <v>21</v>
      </c>
      <c r="B25" s="20" t="s">
        <v>83</v>
      </c>
      <c r="C25" s="17" t="s">
        <v>84</v>
      </c>
      <c r="D25" s="23">
        <v>14.64</v>
      </c>
      <c r="E25" s="24" t="s">
        <v>27</v>
      </c>
      <c r="F25" s="25" t="s">
        <v>21</v>
      </c>
      <c r="G25" s="25" t="s">
        <v>22</v>
      </c>
      <c r="H25" s="23" t="s">
        <v>85</v>
      </c>
      <c r="I25" s="20" t="s">
        <v>23</v>
      </c>
      <c r="J25" s="25">
        <v>380</v>
      </c>
      <c r="K25" s="17">
        <f t="shared" si="0"/>
        <v>13176</v>
      </c>
      <c r="L25" s="23">
        <v>11</v>
      </c>
      <c r="M25" s="24" t="s">
        <v>24</v>
      </c>
      <c r="N25" s="18">
        <f t="shared" si="2"/>
        <v>4216.32</v>
      </c>
      <c r="O25" s="29">
        <v>0.6</v>
      </c>
      <c r="P25" s="17"/>
    </row>
    <row r="26" s="2" customFormat="1" ht="34" customHeight="1" spans="1:16">
      <c r="A26" s="16">
        <v>22</v>
      </c>
      <c r="B26" s="20" t="s">
        <v>86</v>
      </c>
      <c r="C26" s="17" t="s">
        <v>87</v>
      </c>
      <c r="D26" s="23">
        <v>15.12</v>
      </c>
      <c r="E26" s="24" t="s">
        <v>27</v>
      </c>
      <c r="F26" s="25" t="s">
        <v>21</v>
      </c>
      <c r="G26" s="25" t="s">
        <v>22</v>
      </c>
      <c r="H26" s="23" t="s">
        <v>88</v>
      </c>
      <c r="I26" s="20" t="s">
        <v>23</v>
      </c>
      <c r="J26" s="25">
        <v>380</v>
      </c>
      <c r="K26" s="17">
        <f t="shared" si="0"/>
        <v>13608</v>
      </c>
      <c r="L26" s="23">
        <v>12</v>
      </c>
      <c r="M26" s="24" t="s">
        <v>24</v>
      </c>
      <c r="N26" s="18">
        <f t="shared" si="2"/>
        <v>4354.56</v>
      </c>
      <c r="O26" s="29">
        <v>0.6</v>
      </c>
      <c r="P26" s="17"/>
    </row>
    <row r="27" s="2" customFormat="1" ht="34" customHeight="1" spans="1:16">
      <c r="A27" s="16">
        <v>23</v>
      </c>
      <c r="B27" s="20" t="s">
        <v>89</v>
      </c>
      <c r="C27" s="17" t="s">
        <v>90</v>
      </c>
      <c r="D27" s="23">
        <v>30</v>
      </c>
      <c r="E27" s="24" t="s">
        <v>27</v>
      </c>
      <c r="F27" s="25" t="s">
        <v>21</v>
      </c>
      <c r="G27" s="25" t="s">
        <v>22</v>
      </c>
      <c r="H27" s="23" t="s">
        <v>91</v>
      </c>
      <c r="I27" s="20" t="s">
        <v>23</v>
      </c>
      <c r="J27" s="25">
        <v>380</v>
      </c>
      <c r="K27" s="17">
        <f t="shared" si="0"/>
        <v>27000</v>
      </c>
      <c r="L27" s="23">
        <v>24</v>
      </c>
      <c r="M27" s="24" t="s">
        <v>24</v>
      </c>
      <c r="N27" s="18">
        <f t="shared" si="2"/>
        <v>8640</v>
      </c>
      <c r="O27" s="29">
        <v>0.6</v>
      </c>
      <c r="P27" s="17"/>
    </row>
    <row r="28" s="2" customFormat="1" ht="34" customHeight="1" spans="1:16">
      <c r="A28" s="16">
        <v>24</v>
      </c>
      <c r="B28" s="20" t="s">
        <v>92</v>
      </c>
      <c r="C28" s="17" t="s">
        <v>93</v>
      </c>
      <c r="D28" s="23">
        <v>29.28</v>
      </c>
      <c r="E28" s="24" t="s">
        <v>27</v>
      </c>
      <c r="F28" s="25" t="s">
        <v>21</v>
      </c>
      <c r="G28" s="25" t="s">
        <v>22</v>
      </c>
      <c r="H28" s="23" t="s">
        <v>94</v>
      </c>
      <c r="I28" s="20" t="s">
        <v>23</v>
      </c>
      <c r="J28" s="25">
        <v>380</v>
      </c>
      <c r="K28" s="17">
        <f t="shared" si="0"/>
        <v>26352</v>
      </c>
      <c r="L28" s="23">
        <v>24</v>
      </c>
      <c r="M28" s="24" t="s">
        <v>24</v>
      </c>
      <c r="N28" s="18">
        <f t="shared" si="2"/>
        <v>8432.64</v>
      </c>
      <c r="O28" s="29">
        <v>0.6</v>
      </c>
      <c r="P28" s="17"/>
    </row>
    <row r="29" s="2" customFormat="1" ht="34" customHeight="1" spans="1:16">
      <c r="A29" s="16">
        <v>25</v>
      </c>
      <c r="B29" s="20" t="s">
        <v>95</v>
      </c>
      <c r="C29" s="17" t="s">
        <v>96</v>
      </c>
      <c r="D29" s="23">
        <v>10</v>
      </c>
      <c r="E29" s="24" t="s">
        <v>27</v>
      </c>
      <c r="F29" s="25" t="s">
        <v>21</v>
      </c>
      <c r="G29" s="25" t="s">
        <v>22</v>
      </c>
      <c r="H29" s="23" t="s">
        <v>97</v>
      </c>
      <c r="I29" s="20" t="s">
        <v>23</v>
      </c>
      <c r="J29" s="25">
        <v>380</v>
      </c>
      <c r="K29" s="17">
        <f>D29*900</f>
        <v>9000</v>
      </c>
      <c r="L29" s="23">
        <v>8</v>
      </c>
      <c r="M29" s="24" t="s">
        <v>24</v>
      </c>
      <c r="N29" s="18">
        <f>K29*0.2832</f>
        <v>2548.8</v>
      </c>
      <c r="O29" s="29">
        <v>0.6</v>
      </c>
      <c r="P29" s="17"/>
    </row>
    <row r="30" s="2" customFormat="1" ht="34" customHeight="1" spans="1:16">
      <c r="A30" s="16">
        <v>26</v>
      </c>
      <c r="B30" s="20" t="s">
        <v>98</v>
      </c>
      <c r="C30" s="17" t="s">
        <v>99</v>
      </c>
      <c r="D30" s="23">
        <v>14.25</v>
      </c>
      <c r="E30" s="24" t="s">
        <v>27</v>
      </c>
      <c r="F30" s="25" t="s">
        <v>21</v>
      </c>
      <c r="G30" s="25" t="s">
        <v>22</v>
      </c>
      <c r="H30" s="23" t="s">
        <v>100</v>
      </c>
      <c r="I30" s="20" t="s">
        <v>23</v>
      </c>
      <c r="J30" s="25">
        <v>380</v>
      </c>
      <c r="K30" s="17">
        <f>D30*900</f>
        <v>12825</v>
      </c>
      <c r="L30" s="23">
        <v>12</v>
      </c>
      <c r="M30" s="24" t="s">
        <v>24</v>
      </c>
      <c r="N30" s="18">
        <f>K30*0.2832</f>
        <v>3632.04</v>
      </c>
      <c r="O30" s="29">
        <v>0.6</v>
      </c>
      <c r="P30" s="17"/>
    </row>
    <row r="31" s="2" customFormat="1" ht="34" customHeight="1" spans="1:16">
      <c r="A31" s="16">
        <v>27</v>
      </c>
      <c r="B31" s="20" t="s">
        <v>95</v>
      </c>
      <c r="C31" s="17" t="s">
        <v>101</v>
      </c>
      <c r="D31" s="23">
        <v>10</v>
      </c>
      <c r="E31" s="24" t="s">
        <v>27</v>
      </c>
      <c r="F31" s="25" t="s">
        <v>21</v>
      </c>
      <c r="G31" s="25" t="s">
        <v>22</v>
      </c>
      <c r="H31" s="23" t="s">
        <v>97</v>
      </c>
      <c r="I31" s="20" t="s">
        <v>23</v>
      </c>
      <c r="J31" s="25">
        <v>380</v>
      </c>
      <c r="K31" s="17">
        <f>D31*900</f>
        <v>9000</v>
      </c>
      <c r="L31" s="23">
        <v>8</v>
      </c>
      <c r="M31" s="24" t="s">
        <v>24</v>
      </c>
      <c r="N31" s="18">
        <f>K31*0.2832</f>
        <v>2548.8</v>
      </c>
      <c r="O31" s="29">
        <v>0.6</v>
      </c>
      <c r="P31" s="17"/>
    </row>
    <row r="32" s="2" customFormat="1" ht="34" customHeight="1" spans="1:16">
      <c r="A32" s="16">
        <v>28</v>
      </c>
      <c r="B32" s="20" t="s">
        <v>102</v>
      </c>
      <c r="C32" s="17" t="s">
        <v>103</v>
      </c>
      <c r="D32" s="23">
        <v>25.8</v>
      </c>
      <c r="E32" s="24" t="s">
        <v>27</v>
      </c>
      <c r="F32" s="25" t="s">
        <v>21</v>
      </c>
      <c r="G32" s="25" t="s">
        <v>22</v>
      </c>
      <c r="H32" s="23" t="s">
        <v>104</v>
      </c>
      <c r="I32" s="20" t="s">
        <v>23</v>
      </c>
      <c r="J32" s="25">
        <v>380</v>
      </c>
      <c r="K32" s="17">
        <f t="shared" ref="K32:K39" si="3">D32*1000*0.9</f>
        <v>23220</v>
      </c>
      <c r="L32" s="23">
        <v>6</v>
      </c>
      <c r="M32" s="24" t="s">
        <v>24</v>
      </c>
      <c r="N32" s="18">
        <f>K32*0.32</f>
        <v>7430.4</v>
      </c>
      <c r="O32" s="29">
        <v>0.6</v>
      </c>
      <c r="P32" s="17"/>
    </row>
    <row r="33" s="2" customFormat="1" ht="34" customHeight="1" spans="1:16">
      <c r="A33" s="16">
        <v>29</v>
      </c>
      <c r="B33" s="20" t="s">
        <v>105</v>
      </c>
      <c r="C33" s="17" t="s">
        <v>106</v>
      </c>
      <c r="D33" s="23">
        <v>11</v>
      </c>
      <c r="E33" s="24" t="s">
        <v>27</v>
      </c>
      <c r="F33" s="25" t="s">
        <v>21</v>
      </c>
      <c r="G33" s="25" t="s">
        <v>22</v>
      </c>
      <c r="H33" s="23" t="s">
        <v>107</v>
      </c>
      <c r="I33" s="20" t="s">
        <v>23</v>
      </c>
      <c r="J33" s="25">
        <v>380</v>
      </c>
      <c r="K33" s="17">
        <f t="shared" si="3"/>
        <v>9900</v>
      </c>
      <c r="L33" s="23">
        <v>10</v>
      </c>
      <c r="M33" s="24" t="s">
        <v>24</v>
      </c>
      <c r="N33" s="18">
        <f>K33*0.32</f>
        <v>3168</v>
      </c>
      <c r="O33" s="29">
        <v>0.6</v>
      </c>
      <c r="P33" s="17"/>
    </row>
    <row r="34" s="2" customFormat="1" ht="34" customHeight="1" spans="1:16">
      <c r="A34" s="16">
        <v>30</v>
      </c>
      <c r="B34" s="20" t="s">
        <v>108</v>
      </c>
      <c r="C34" s="17" t="s">
        <v>109</v>
      </c>
      <c r="D34" s="23">
        <v>20</v>
      </c>
      <c r="E34" s="24" t="s">
        <v>27</v>
      </c>
      <c r="F34" s="25" t="s">
        <v>21</v>
      </c>
      <c r="G34" s="25" t="s">
        <v>22</v>
      </c>
      <c r="H34" s="23" t="s">
        <v>110</v>
      </c>
      <c r="I34" s="20" t="s">
        <v>23</v>
      </c>
      <c r="J34" s="25">
        <v>380</v>
      </c>
      <c r="K34" s="17">
        <f t="shared" si="3"/>
        <v>18000</v>
      </c>
      <c r="L34" s="23">
        <v>20</v>
      </c>
      <c r="M34" s="24" t="s">
        <v>24</v>
      </c>
      <c r="N34" s="18">
        <f>K34*0.32</f>
        <v>5760</v>
      </c>
      <c r="O34" s="29">
        <v>0.6</v>
      </c>
      <c r="P34" s="17"/>
    </row>
    <row r="35" s="2" customFormat="1" ht="34" customHeight="1" spans="1:16">
      <c r="A35" s="16">
        <v>31</v>
      </c>
      <c r="B35" s="20" t="s">
        <v>111</v>
      </c>
      <c r="C35" s="17" t="s">
        <v>112</v>
      </c>
      <c r="D35" s="23">
        <v>12.925</v>
      </c>
      <c r="E35" s="24" t="s">
        <v>27</v>
      </c>
      <c r="F35" s="25" t="s">
        <v>21</v>
      </c>
      <c r="G35" s="25" t="s">
        <v>22</v>
      </c>
      <c r="H35" s="23" t="s">
        <v>113</v>
      </c>
      <c r="I35" s="20" t="s">
        <v>23</v>
      </c>
      <c r="J35" s="25">
        <v>380</v>
      </c>
      <c r="K35" s="17">
        <f t="shared" si="3"/>
        <v>11632.5</v>
      </c>
      <c r="L35" s="23">
        <f>D35*1.1</f>
        <v>14.2175</v>
      </c>
      <c r="M35" s="24" t="s">
        <v>24</v>
      </c>
      <c r="N35" s="18">
        <f>K35*0.32</f>
        <v>3722.4</v>
      </c>
      <c r="O35" s="29">
        <v>0.6</v>
      </c>
      <c r="P35" s="17"/>
    </row>
    <row r="36" s="2" customFormat="1" ht="34" customHeight="1" spans="1:16">
      <c r="A36" s="16">
        <v>32</v>
      </c>
      <c r="B36" s="20" t="s">
        <v>114</v>
      </c>
      <c r="C36" s="17" t="s">
        <v>115</v>
      </c>
      <c r="D36" s="23">
        <v>16.165</v>
      </c>
      <c r="E36" s="24" t="s">
        <v>27</v>
      </c>
      <c r="F36" s="25" t="s">
        <v>21</v>
      </c>
      <c r="G36" s="25" t="s">
        <v>22</v>
      </c>
      <c r="H36" s="23" t="s">
        <v>116</v>
      </c>
      <c r="I36" s="20" t="s">
        <v>117</v>
      </c>
      <c r="J36" s="25">
        <v>380</v>
      </c>
      <c r="K36" s="17">
        <f t="shared" si="3"/>
        <v>14548.5</v>
      </c>
      <c r="L36" s="23">
        <f>D36*1.1</f>
        <v>17.7815</v>
      </c>
      <c r="M36" s="24" t="s">
        <v>24</v>
      </c>
      <c r="N36" s="18">
        <f>K36*0.32</f>
        <v>4655.52</v>
      </c>
      <c r="O36" s="29">
        <v>0.6</v>
      </c>
      <c r="P36" s="17"/>
    </row>
    <row r="37" s="2" customFormat="1" ht="34" customHeight="1" spans="1:16">
      <c r="A37" s="16">
        <v>33</v>
      </c>
      <c r="B37" s="20" t="s">
        <v>118</v>
      </c>
      <c r="C37" s="17" t="s">
        <v>119</v>
      </c>
      <c r="D37" s="23">
        <v>12</v>
      </c>
      <c r="E37" s="24" t="s">
        <v>27</v>
      </c>
      <c r="F37" s="25" t="s">
        <v>21</v>
      </c>
      <c r="G37" s="25" t="s">
        <v>22</v>
      </c>
      <c r="H37" s="23" t="s">
        <v>120</v>
      </c>
      <c r="I37" s="20" t="s">
        <v>23</v>
      </c>
      <c r="J37" s="25">
        <v>380</v>
      </c>
      <c r="K37" s="17">
        <f t="shared" si="3"/>
        <v>10800</v>
      </c>
      <c r="L37" s="23">
        <f>D37*1.2</f>
        <v>14.4</v>
      </c>
      <c r="M37" s="24" t="s">
        <v>24</v>
      </c>
      <c r="N37" s="18">
        <f>K37*0.2759</f>
        <v>2979.72</v>
      </c>
      <c r="O37" s="29">
        <v>0.6</v>
      </c>
      <c r="P37" s="17"/>
    </row>
    <row r="38" s="2" customFormat="1" ht="34" customHeight="1" spans="1:16">
      <c r="A38" s="16">
        <v>34</v>
      </c>
      <c r="B38" s="20" t="s">
        <v>121</v>
      </c>
      <c r="C38" s="17" t="s">
        <v>122</v>
      </c>
      <c r="D38" s="23">
        <v>8</v>
      </c>
      <c r="E38" s="24" t="s">
        <v>27</v>
      </c>
      <c r="F38" s="25" t="s">
        <v>21</v>
      </c>
      <c r="G38" s="25" t="s">
        <v>22</v>
      </c>
      <c r="H38" s="23" t="s">
        <v>123</v>
      </c>
      <c r="I38" s="20" t="s">
        <v>23</v>
      </c>
      <c r="J38" s="25">
        <v>380</v>
      </c>
      <c r="K38" s="17">
        <f t="shared" si="3"/>
        <v>7200</v>
      </c>
      <c r="L38" s="23">
        <f>D38*1.2</f>
        <v>9.6</v>
      </c>
      <c r="M38" s="24" t="s">
        <v>24</v>
      </c>
      <c r="N38" s="18">
        <f>K38*0.2759</f>
        <v>1986.48</v>
      </c>
      <c r="O38" s="29">
        <v>0.6</v>
      </c>
      <c r="P38" s="17"/>
    </row>
    <row r="39" s="2" customFormat="1" ht="34" customHeight="1" spans="1:16">
      <c r="A39" s="16">
        <v>35</v>
      </c>
      <c r="B39" s="20" t="s">
        <v>124</v>
      </c>
      <c r="C39" s="17" t="s">
        <v>125</v>
      </c>
      <c r="D39" s="23">
        <v>12</v>
      </c>
      <c r="E39" s="24" t="s">
        <v>27</v>
      </c>
      <c r="F39" s="25" t="s">
        <v>21</v>
      </c>
      <c r="G39" s="25" t="s">
        <v>22</v>
      </c>
      <c r="H39" s="23" t="s">
        <v>104</v>
      </c>
      <c r="I39" s="20" t="s">
        <v>23</v>
      </c>
      <c r="J39" s="25">
        <v>380</v>
      </c>
      <c r="K39" s="17">
        <f t="shared" si="3"/>
        <v>10800</v>
      </c>
      <c r="L39" s="23">
        <v>12</v>
      </c>
      <c r="M39" s="24" t="s">
        <v>24</v>
      </c>
      <c r="N39" s="18">
        <f>K39*0.37</f>
        <v>3996</v>
      </c>
      <c r="O39" s="29">
        <v>0.6</v>
      </c>
      <c r="P39" s="17"/>
    </row>
    <row r="40" s="2" customFormat="1" ht="34" customHeight="1" spans="1:16">
      <c r="A40" s="16"/>
      <c r="B40" s="20"/>
      <c r="C40" s="17"/>
      <c r="D40" s="23"/>
      <c r="E40" s="24"/>
      <c r="F40" s="25"/>
      <c r="G40" s="25"/>
      <c r="H40" s="23"/>
      <c r="I40" s="20"/>
      <c r="J40" s="25"/>
      <c r="K40" s="17"/>
      <c r="L40" s="23"/>
      <c r="M40" s="24"/>
      <c r="N40" s="18"/>
      <c r="O40" s="29"/>
      <c r="P40" s="17"/>
    </row>
  </sheetData>
  <mergeCells count="2">
    <mergeCell ref="A1:C1"/>
    <mergeCell ref="A2:P2"/>
  </mergeCells>
  <printOptions horizontalCentered="1"/>
  <pageMargins left="0.432638888888889" right="0.432638888888889" top="0.786805555555556" bottom="0.786805555555556" header="0.297916666666667" footer="0.297916666666667"/>
  <pageSetup paperSize="9" scale="73" orientation="landscape" horizontalDpi="600"/>
  <headerFooter>
    <oddFooter>&amp;C&amp;16-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2019-04-16T02:40:35Z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