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775"/>
  </bookViews>
  <sheets>
    <sheet name="Sheet1" sheetId="1" r:id="rId1"/>
  </sheets>
  <definedNames>
    <definedName name="_xlnm._FilterDatabase" localSheetId="0" hidden="1">Sheet1!$A$5:$P$27</definedName>
    <definedName name="_xlnm.Print_Titles" localSheetId="0">Sheet1!$5:$5</definedName>
  </definedNames>
  <calcPr calcId="144525" concurrentCalc="0"/>
  <oleSize ref="A1:P26"/>
</workbook>
</file>

<file path=xl/sharedStrings.xml><?xml version="1.0" encoding="utf-8"?>
<sst xmlns="http://schemas.openxmlformats.org/spreadsheetml/2006/main" count="90">
  <si>
    <t>附件</t>
  </si>
  <si>
    <r>
      <rPr>
        <b/>
        <u/>
        <sz val="14"/>
        <rFont val="宋体"/>
        <charset val="134"/>
      </rPr>
      <t>2019</t>
    </r>
    <r>
      <rPr>
        <b/>
        <sz val="14"/>
        <rFont val="宋体"/>
        <charset val="134"/>
      </rPr>
      <t>年度1月</t>
    </r>
    <r>
      <rPr>
        <b/>
        <u/>
        <sz val="14"/>
        <rFont val="宋体"/>
        <charset val="134"/>
      </rPr>
      <t>中山</t>
    </r>
    <r>
      <rPr>
        <b/>
        <sz val="14"/>
        <rFont val="宋体"/>
        <charset val="134"/>
      </rPr>
      <t>市分布式光伏发电项目汇总表</t>
    </r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</si>
  <si>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</si>
  <si>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</si>
  <si>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</si>
  <si>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</si>
  <si>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</si>
  <si>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</si>
  <si>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</si>
  <si>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</si>
  <si>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</si>
  <si>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r>
      <rPr>
        <sz val="10"/>
        <rFont val="宋体"/>
        <charset val="134"/>
      </rPr>
      <t>并网电压等级</t>
    </r>
    <r>
      <rPr>
        <b/>
        <sz val="10"/>
        <rFont val="宋体"/>
        <charset val="134"/>
      </rPr>
      <t>（V）</t>
    </r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</si>
  <si>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</si>
  <si>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</si>
  <si>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</si>
  <si>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</si>
  <si>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</si>
  <si>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</si>
  <si>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胡惠霞居民家庭分布式光伏发电项目</t>
  </si>
  <si>
    <t>中山市小榄镇永宁大华直街南十巷13号</t>
  </si>
  <si>
    <t>自然人</t>
  </si>
  <si>
    <t>待定</t>
  </si>
  <si>
    <t>屋顶</t>
  </si>
  <si>
    <t>胡惠霞</t>
  </si>
  <si>
    <t>自发自用余量上网</t>
  </si>
  <si>
    <t>居民电价</t>
  </si>
  <si>
    <t>叶全兴居民家庭分布式光伏发电项目</t>
  </si>
  <si>
    <t>中山市小榄镇绩东二泰康街10号</t>
  </si>
  <si>
    <t>叶全兴</t>
  </si>
  <si>
    <t>廖炳森居民家庭分布式光伏发电项目</t>
  </si>
  <si>
    <t>中山市小榄镇永宁联和路3号</t>
  </si>
  <si>
    <t>廖炳森</t>
  </si>
  <si>
    <t>梁连好居民家庭分布式光伏发电项目</t>
  </si>
  <si>
    <t>中山市小榄镇西区大河路大河巷21号</t>
  </si>
  <si>
    <t>梁连好</t>
  </si>
  <si>
    <t>李炯信居民家庭分布式光伏发电项目</t>
  </si>
  <si>
    <t>中山市小榄镇联丰丰富街8号</t>
  </si>
  <si>
    <t>李炯信</t>
  </si>
  <si>
    <t>李广健居民家庭分布式光伏发电项目</t>
  </si>
  <si>
    <t>中山市小榄镇绩西广成村成新路2号</t>
  </si>
  <si>
    <t>李广健</t>
  </si>
  <si>
    <t>梁炎锦居民家庭分布式光伏发电项目</t>
  </si>
  <si>
    <t>东升镇太平四队二圣东路富盛街19号</t>
  </si>
  <si>
    <t>梁炎锦</t>
  </si>
  <si>
    <t>全额上网</t>
  </si>
  <si>
    <t>郑才金居民家庭分布式光伏发电项目</t>
  </si>
  <si>
    <t>沙溪镇涌头村民生一街31号</t>
  </si>
  <si>
    <t>郑才金</t>
  </si>
  <si>
    <t>李长成居民家庭分布式光伏发电项目</t>
  </si>
  <si>
    <t>中山市古镇镇曹三工业大道中25号</t>
  </si>
  <si>
    <t>李长成</t>
  </si>
  <si>
    <t>黄少坚居民家庭分布式光伏发电项目</t>
  </si>
  <si>
    <t>中山市南头镇兴业南路16号</t>
  </si>
  <si>
    <t>黄少坚</t>
  </si>
  <si>
    <t>梁渝居民家庭分布式光伏发电项目</t>
  </si>
  <si>
    <t>中山市黄圃镇文兴一街1号</t>
  </si>
  <si>
    <t>梁渝</t>
  </si>
  <si>
    <t>杜荣端民家庭分布式光伏发电项目</t>
  </si>
  <si>
    <t>中山市黄圃镇新丰南路56号</t>
  </si>
  <si>
    <t>杜荣端</t>
  </si>
  <si>
    <t>梁满全民家庭分布式光伏发电项目</t>
  </si>
  <si>
    <t>中山市黄圃镇新丰南路51号</t>
  </si>
  <si>
    <t>梁满全</t>
  </si>
  <si>
    <t>廖汉强居民家庭分布式光伏发电项目</t>
  </si>
  <si>
    <t>中山市东区信义街一巷1号</t>
  </si>
  <si>
    <t>廖汉强</t>
  </si>
  <si>
    <t>梁佩娟居民家庭分布式光伏发电项目</t>
  </si>
  <si>
    <t>中山市石岐区江滨东路5号2幢203</t>
  </si>
  <si>
    <t>梁佩娟</t>
  </si>
  <si>
    <t>蔡长友居民家庭分布式光伏发电项目</t>
  </si>
  <si>
    <t>开发区窈窕村新村东街2号</t>
  </si>
  <si>
    <t>蔡长友</t>
  </si>
  <si>
    <t>陈国均居民家庭分布式光伏发电项目</t>
  </si>
  <si>
    <t>开发区五星村蓢外三街8号</t>
  </si>
  <si>
    <t>陈国均</t>
  </si>
  <si>
    <t>陈爱娟居民家庭分布式光伏发电项目</t>
  </si>
  <si>
    <t>开发区神涌村中堡下街23号之1</t>
  </si>
  <si>
    <t>陈爱娟</t>
  </si>
  <si>
    <t>孙国山居民家庭分布式光伏发电项目</t>
  </si>
  <si>
    <t>沙边村沙富路7巷7号</t>
  </si>
  <si>
    <t>孙国山</t>
  </si>
  <si>
    <t>邓瑞珍居民家庭分布式光伏发电项目</t>
  </si>
  <si>
    <t>坦洲镇灯笼街120号</t>
  </si>
  <si>
    <t>邓瑞珍</t>
  </si>
  <si>
    <t>吴灶连居民家庭分布式光伏发电项目</t>
  </si>
  <si>
    <t>坦洲镇马角街57号</t>
  </si>
  <si>
    <t>吴灶连</t>
  </si>
  <si>
    <t>黄桂标居民家庭分布式光伏发电项目</t>
  </si>
  <si>
    <t>中山市横栏镇新丰村东四路48号</t>
  </si>
  <si>
    <t>黄桂标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</si>
</sst>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百分比 2 2" xfId="19"/>
    <cellStyle name="标题 1" xfId="20" builtinId="16"/>
    <cellStyle name="百分比 2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7"/>
  <sheetViews>
    <sheetView tabSelected="1" topLeftCell="C1" workbookViewId="0">
      <selection activeCell="D1" sqref="D$1:O$1048576"/>
    </sheetView>
  </sheetViews>
  <sheetFormatPr defaultColWidth="9" defaultRowHeight="13.5"/>
  <cols>
    <col min="1" max="1" width="4.625" style="10" customWidth="1"/>
    <col min="2" max="2" width="23.125" style="10" customWidth="1"/>
    <col min="3" max="3" width="19.875" style="10" customWidth="1"/>
    <col min="4" max="4" width="10.625" style="1" customWidth="1"/>
    <col min="5" max="5" width="12.375" style="1" customWidth="1"/>
    <col min="6" max="6" width="10.5" style="1" customWidth="1"/>
    <col min="7" max="7" width="9.125" style="1" customWidth="1"/>
    <col min="8" max="8" width="13.625" style="1" customWidth="1"/>
    <col min="9" max="9" width="14.25" style="1" customWidth="1"/>
    <col min="10" max="10" width="9.125" style="11" customWidth="1"/>
    <col min="11" max="11" width="11.625" style="1" customWidth="1"/>
    <col min="12" max="12" width="9.125" style="1" customWidth="1"/>
    <col min="13" max="13" width="12.625" style="1" customWidth="1"/>
    <col min="14" max="14" width="9.75" style="1" customWidth="1"/>
    <col min="15" max="15" width="9.125" style="1" customWidth="1"/>
    <col min="16" max="16" width="8.5" style="10" customWidth="1"/>
    <col min="17" max="16384" width="9" style="10"/>
  </cols>
  <sheetData>
    <row r="1" ht="20.25" spans="1:1">
      <c r="A1" s="12" t="s">
        <v>0</v>
      </c>
    </row>
    <row r="2" spans="1:3">
      <c r="A2" s="13"/>
      <c r="B2" s="13"/>
      <c r="C2" s="13"/>
    </row>
    <row r="3" s="1" customFormat="1" ht="18.75" spans="1:16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35"/>
      <c r="K3" s="15"/>
      <c r="L3" s="15"/>
      <c r="M3" s="15"/>
      <c r="N3" s="15"/>
      <c r="O3" s="15"/>
      <c r="P3" s="15"/>
    </row>
    <row r="5" s="1" customFormat="1" ht="24" spans="1:16">
      <c r="A5" s="16" t="s">
        <v>2</v>
      </c>
      <c r="B5" s="16" t="s">
        <v>3</v>
      </c>
      <c r="C5" s="16" t="s">
        <v>4</v>
      </c>
      <c r="D5" s="17" t="s">
        <v>5</v>
      </c>
      <c r="E5" s="17" t="s">
        <v>6</v>
      </c>
      <c r="F5" s="17" t="s">
        <v>7</v>
      </c>
      <c r="G5" s="16" t="s">
        <v>8</v>
      </c>
      <c r="H5" s="17" t="s">
        <v>9</v>
      </c>
      <c r="I5" s="17" t="s">
        <v>10</v>
      </c>
      <c r="J5" s="36" t="s">
        <v>11</v>
      </c>
      <c r="K5" s="17" t="s">
        <v>12</v>
      </c>
      <c r="L5" s="17" t="s">
        <v>13</v>
      </c>
      <c r="M5" s="17" t="s">
        <v>14</v>
      </c>
      <c r="N5" s="17" t="s">
        <v>15</v>
      </c>
      <c r="O5" s="17" t="s">
        <v>16</v>
      </c>
      <c r="P5" s="17" t="s">
        <v>17</v>
      </c>
    </row>
    <row r="6" s="1" customFormat="1" ht="24" spans="1:16">
      <c r="A6" s="18">
        <v>1</v>
      </c>
      <c r="B6" s="19" t="s">
        <v>18</v>
      </c>
      <c r="C6" s="19" t="s">
        <v>19</v>
      </c>
      <c r="D6" s="20">
        <v>8.5</v>
      </c>
      <c r="E6" s="21" t="s">
        <v>20</v>
      </c>
      <c r="F6" s="20" t="s">
        <v>21</v>
      </c>
      <c r="G6" s="20" t="s">
        <v>22</v>
      </c>
      <c r="H6" s="22" t="s">
        <v>23</v>
      </c>
      <c r="I6" s="22" t="s">
        <v>24</v>
      </c>
      <c r="J6" s="20">
        <v>220</v>
      </c>
      <c r="K6" s="37">
        <v>7650</v>
      </c>
      <c r="L6" s="20">
        <f t="shared" ref="L6:L11" si="0">K6*1.2/1000</f>
        <v>9.18</v>
      </c>
      <c r="M6" s="21" t="s">
        <v>25</v>
      </c>
      <c r="N6" s="38">
        <f>0.32*K6</f>
        <v>2448</v>
      </c>
      <c r="O6" s="39">
        <v>0.6</v>
      </c>
      <c r="P6" s="40"/>
    </row>
    <row r="7" s="1" customFormat="1" ht="24" spans="1:16">
      <c r="A7" s="18">
        <v>2</v>
      </c>
      <c r="B7" s="19" t="s">
        <v>26</v>
      </c>
      <c r="C7" s="19" t="s">
        <v>27</v>
      </c>
      <c r="D7" s="20">
        <v>18.3</v>
      </c>
      <c r="E7" s="21" t="s">
        <v>20</v>
      </c>
      <c r="F7" s="20" t="s">
        <v>21</v>
      </c>
      <c r="G7" s="20" t="s">
        <v>22</v>
      </c>
      <c r="H7" s="22" t="s">
        <v>28</v>
      </c>
      <c r="I7" s="22" t="s">
        <v>24</v>
      </c>
      <c r="J7" s="20">
        <v>380</v>
      </c>
      <c r="K7" s="37">
        <v>16470</v>
      </c>
      <c r="L7" s="20">
        <f t="shared" si="0"/>
        <v>19.764</v>
      </c>
      <c r="M7" s="21" t="s">
        <v>25</v>
      </c>
      <c r="N7" s="38">
        <f t="shared" ref="N7:N12" si="1">0.32*K7</f>
        <v>5270.4</v>
      </c>
      <c r="O7" s="39">
        <v>0.6</v>
      </c>
      <c r="P7" s="40"/>
    </row>
    <row r="8" s="1" customFormat="1" ht="24" spans="1:16">
      <c r="A8" s="18">
        <v>3</v>
      </c>
      <c r="B8" s="19" t="s">
        <v>29</v>
      </c>
      <c r="C8" s="19" t="s">
        <v>30</v>
      </c>
      <c r="D8" s="20">
        <v>18</v>
      </c>
      <c r="E8" s="21" t="s">
        <v>20</v>
      </c>
      <c r="F8" s="20" t="s">
        <v>21</v>
      </c>
      <c r="G8" s="20" t="s">
        <v>22</v>
      </c>
      <c r="H8" s="22" t="s">
        <v>31</v>
      </c>
      <c r="I8" s="22" t="s">
        <v>24</v>
      </c>
      <c r="J8" s="20">
        <v>380</v>
      </c>
      <c r="K8" s="37">
        <v>16200</v>
      </c>
      <c r="L8" s="20">
        <f t="shared" si="0"/>
        <v>19.44</v>
      </c>
      <c r="M8" s="21" t="s">
        <v>25</v>
      </c>
      <c r="N8" s="38">
        <f t="shared" si="1"/>
        <v>5184</v>
      </c>
      <c r="O8" s="39">
        <v>0.6</v>
      </c>
      <c r="P8" s="40"/>
    </row>
    <row r="9" s="1" customFormat="1" ht="24" spans="1:16">
      <c r="A9" s="18">
        <v>4</v>
      </c>
      <c r="B9" s="19" t="s">
        <v>32</v>
      </c>
      <c r="C9" s="19" t="s">
        <v>33</v>
      </c>
      <c r="D9" s="20">
        <v>12.38</v>
      </c>
      <c r="E9" s="21" t="s">
        <v>20</v>
      </c>
      <c r="F9" s="20" t="s">
        <v>21</v>
      </c>
      <c r="G9" s="20" t="s">
        <v>22</v>
      </c>
      <c r="H9" s="22" t="s">
        <v>34</v>
      </c>
      <c r="I9" s="22" t="s">
        <v>24</v>
      </c>
      <c r="J9" s="20">
        <v>380</v>
      </c>
      <c r="K9" s="37">
        <v>11142</v>
      </c>
      <c r="L9" s="20">
        <f t="shared" si="0"/>
        <v>13.3704</v>
      </c>
      <c r="M9" s="21" t="s">
        <v>25</v>
      </c>
      <c r="N9" s="38">
        <f t="shared" si="1"/>
        <v>3565.44</v>
      </c>
      <c r="O9" s="39">
        <v>0.6</v>
      </c>
      <c r="P9" s="40"/>
    </row>
    <row r="10" s="1" customFormat="1" ht="24" spans="1:16">
      <c r="A10" s="18">
        <v>5</v>
      </c>
      <c r="B10" s="19" t="s">
        <v>35</v>
      </c>
      <c r="C10" s="19" t="s">
        <v>36</v>
      </c>
      <c r="D10" s="20">
        <v>12</v>
      </c>
      <c r="E10" s="21" t="s">
        <v>20</v>
      </c>
      <c r="F10" s="20" t="s">
        <v>21</v>
      </c>
      <c r="G10" s="20" t="s">
        <v>22</v>
      </c>
      <c r="H10" s="22" t="s">
        <v>37</v>
      </c>
      <c r="I10" s="22" t="s">
        <v>24</v>
      </c>
      <c r="J10" s="20">
        <v>380</v>
      </c>
      <c r="K10" s="37">
        <v>10800</v>
      </c>
      <c r="L10" s="20">
        <f t="shared" si="0"/>
        <v>12.96</v>
      </c>
      <c r="M10" s="21" t="s">
        <v>25</v>
      </c>
      <c r="N10" s="38">
        <f t="shared" si="1"/>
        <v>3456</v>
      </c>
      <c r="O10" s="39">
        <v>0.6</v>
      </c>
      <c r="P10" s="40"/>
    </row>
    <row r="11" s="1" customFormat="1" ht="24" spans="1:16">
      <c r="A11" s="18">
        <v>6</v>
      </c>
      <c r="B11" s="19" t="s">
        <v>38</v>
      </c>
      <c r="C11" s="19" t="s">
        <v>39</v>
      </c>
      <c r="D11" s="20">
        <v>7</v>
      </c>
      <c r="E11" s="21" t="s">
        <v>20</v>
      </c>
      <c r="F11" s="20" t="s">
        <v>21</v>
      </c>
      <c r="G11" s="20" t="s">
        <v>22</v>
      </c>
      <c r="H11" s="22" t="s">
        <v>40</v>
      </c>
      <c r="I11" s="22" t="s">
        <v>24</v>
      </c>
      <c r="J11" s="20">
        <v>220</v>
      </c>
      <c r="K11" s="37">
        <v>6300</v>
      </c>
      <c r="L11" s="20">
        <f t="shared" si="0"/>
        <v>7.56</v>
      </c>
      <c r="M11" s="21" t="s">
        <v>25</v>
      </c>
      <c r="N11" s="38">
        <f t="shared" si="1"/>
        <v>2016</v>
      </c>
      <c r="O11" s="39">
        <v>0.6</v>
      </c>
      <c r="P11" s="40"/>
    </row>
    <row r="12" s="2" customFormat="1" ht="30" customHeight="1" spans="1:16">
      <c r="A12" s="18">
        <v>7</v>
      </c>
      <c r="B12" s="23" t="s">
        <v>41</v>
      </c>
      <c r="C12" s="23" t="s">
        <v>42</v>
      </c>
      <c r="D12" s="24">
        <v>14.88</v>
      </c>
      <c r="E12" s="24" t="s">
        <v>43</v>
      </c>
      <c r="F12" s="25" t="s">
        <v>21</v>
      </c>
      <c r="G12" s="25" t="s">
        <v>22</v>
      </c>
      <c r="H12" s="25" t="s">
        <v>43</v>
      </c>
      <c r="I12" s="26" t="s">
        <v>44</v>
      </c>
      <c r="J12" s="25">
        <v>380</v>
      </c>
      <c r="K12" s="24">
        <v>13392</v>
      </c>
      <c r="L12" s="21">
        <v>13.4</v>
      </c>
      <c r="M12" s="21" t="s">
        <v>25</v>
      </c>
      <c r="N12" s="38">
        <f t="shared" si="1"/>
        <v>4285.44</v>
      </c>
      <c r="O12" s="41">
        <v>0</v>
      </c>
      <c r="P12" s="19"/>
    </row>
    <row r="13" s="3" customFormat="1" ht="24" spans="1:16">
      <c r="A13" s="18">
        <v>8</v>
      </c>
      <c r="B13" s="23" t="s">
        <v>45</v>
      </c>
      <c r="C13" s="23" t="s">
        <v>46</v>
      </c>
      <c r="D13" s="24">
        <v>20</v>
      </c>
      <c r="E13" s="26" t="s">
        <v>20</v>
      </c>
      <c r="F13" s="24" t="s">
        <v>21</v>
      </c>
      <c r="G13" s="24" t="s">
        <v>22</v>
      </c>
      <c r="H13" s="24" t="s">
        <v>47</v>
      </c>
      <c r="I13" s="24" t="s">
        <v>24</v>
      </c>
      <c r="J13" s="26">
        <v>380</v>
      </c>
      <c r="K13" s="37">
        <f>D13*1000*0.9</f>
        <v>18000</v>
      </c>
      <c r="L13" s="38">
        <f>D13*1.2</f>
        <v>24</v>
      </c>
      <c r="M13" s="26" t="s">
        <v>25</v>
      </c>
      <c r="N13" s="38">
        <f t="shared" ref="N13:N26" si="2">0.32*K13</f>
        <v>5760</v>
      </c>
      <c r="O13" s="42">
        <v>0.6</v>
      </c>
      <c r="P13" s="23"/>
    </row>
    <row r="14" s="4" customFormat="1" ht="33.75" customHeight="1" spans="1:16">
      <c r="A14" s="18">
        <v>9</v>
      </c>
      <c r="B14" s="27" t="s">
        <v>48</v>
      </c>
      <c r="C14" s="27" t="s">
        <v>49</v>
      </c>
      <c r="D14" s="28">
        <v>40.26</v>
      </c>
      <c r="E14" s="25" t="s">
        <v>20</v>
      </c>
      <c r="F14" s="25" t="s">
        <v>21</v>
      </c>
      <c r="G14" s="25" t="s">
        <v>22</v>
      </c>
      <c r="H14" s="28" t="s">
        <v>50</v>
      </c>
      <c r="I14" s="38" t="s">
        <v>24</v>
      </c>
      <c r="J14" s="22">
        <v>380</v>
      </c>
      <c r="K14" s="37">
        <f>D14*1000*0.9</f>
        <v>36234</v>
      </c>
      <c r="L14" s="28">
        <v>35</v>
      </c>
      <c r="M14" s="21" t="s">
        <v>25</v>
      </c>
      <c r="N14" s="38">
        <f t="shared" si="2"/>
        <v>11594.88</v>
      </c>
      <c r="O14" s="41">
        <v>0.6</v>
      </c>
      <c r="P14" s="19"/>
    </row>
    <row r="15" s="5" customFormat="1" ht="38.25" customHeight="1" spans="1:16">
      <c r="A15" s="18">
        <v>10</v>
      </c>
      <c r="B15" s="29" t="s">
        <v>51</v>
      </c>
      <c r="C15" s="29" t="s">
        <v>52</v>
      </c>
      <c r="D15" s="20">
        <v>20.46</v>
      </c>
      <c r="E15" s="25" t="s">
        <v>20</v>
      </c>
      <c r="F15" s="25" t="s">
        <v>21</v>
      </c>
      <c r="G15" s="25" t="s">
        <v>22</v>
      </c>
      <c r="H15" s="30" t="s">
        <v>53</v>
      </c>
      <c r="I15" s="26" t="s">
        <v>24</v>
      </c>
      <c r="J15" s="20">
        <v>380</v>
      </c>
      <c r="K15" s="37">
        <f>D15*1000*0.9</f>
        <v>18414</v>
      </c>
      <c r="L15" s="21">
        <f>D15*1.3</f>
        <v>26.598</v>
      </c>
      <c r="M15" s="21" t="s">
        <v>25</v>
      </c>
      <c r="N15" s="38">
        <f t="shared" si="2"/>
        <v>5892.48</v>
      </c>
      <c r="O15" s="41">
        <v>0.6</v>
      </c>
      <c r="P15" s="19"/>
    </row>
    <row r="16" s="6" customFormat="1" ht="42.95" customHeight="1" spans="1:16">
      <c r="A16" s="18">
        <v>11</v>
      </c>
      <c r="B16" s="23" t="s">
        <v>54</v>
      </c>
      <c r="C16" s="29" t="s">
        <v>55</v>
      </c>
      <c r="D16" s="26">
        <v>12</v>
      </c>
      <c r="E16" s="25" t="s">
        <v>20</v>
      </c>
      <c r="F16" s="25" t="s">
        <v>21</v>
      </c>
      <c r="G16" s="25" t="s">
        <v>22</v>
      </c>
      <c r="H16" s="28" t="s">
        <v>56</v>
      </c>
      <c r="I16" s="24" t="s">
        <v>24</v>
      </c>
      <c r="J16" s="24">
        <v>380</v>
      </c>
      <c r="K16" s="43">
        <v>12000</v>
      </c>
      <c r="L16" s="43">
        <v>11</v>
      </c>
      <c r="M16" s="25" t="s">
        <v>25</v>
      </c>
      <c r="N16" s="38">
        <f t="shared" si="2"/>
        <v>3840</v>
      </c>
      <c r="O16" s="44">
        <v>0.6</v>
      </c>
      <c r="P16" s="23"/>
    </row>
    <row r="17" s="6" customFormat="1" ht="42.95" customHeight="1" spans="1:16">
      <c r="A17" s="18">
        <v>12</v>
      </c>
      <c r="B17" s="23" t="s">
        <v>57</v>
      </c>
      <c r="C17" s="29" t="s">
        <v>58</v>
      </c>
      <c r="D17" s="26">
        <v>5</v>
      </c>
      <c r="E17" s="25" t="s">
        <v>20</v>
      </c>
      <c r="F17" s="25" t="s">
        <v>21</v>
      </c>
      <c r="G17" s="25" t="s">
        <v>22</v>
      </c>
      <c r="H17" s="28" t="s">
        <v>59</v>
      </c>
      <c r="I17" s="24" t="s">
        <v>24</v>
      </c>
      <c r="J17" s="24">
        <v>220</v>
      </c>
      <c r="K17" s="43">
        <v>5000</v>
      </c>
      <c r="L17" s="43">
        <v>5</v>
      </c>
      <c r="M17" s="25" t="s">
        <v>25</v>
      </c>
      <c r="N17" s="38">
        <f t="shared" si="2"/>
        <v>1600</v>
      </c>
      <c r="O17" s="44">
        <v>0.6</v>
      </c>
      <c r="P17" s="23"/>
    </row>
    <row r="18" s="6" customFormat="1" ht="42.95" customHeight="1" spans="1:16">
      <c r="A18" s="18">
        <v>13</v>
      </c>
      <c r="B18" s="23" t="s">
        <v>60</v>
      </c>
      <c r="C18" s="29" t="s">
        <v>61</v>
      </c>
      <c r="D18" s="26">
        <v>15</v>
      </c>
      <c r="E18" s="25" t="s">
        <v>20</v>
      </c>
      <c r="F18" s="25" t="s">
        <v>21</v>
      </c>
      <c r="G18" s="25" t="s">
        <v>22</v>
      </c>
      <c r="H18" s="28" t="s">
        <v>62</v>
      </c>
      <c r="I18" s="24" t="s">
        <v>24</v>
      </c>
      <c r="J18" s="24">
        <v>380</v>
      </c>
      <c r="K18" s="43">
        <v>15000</v>
      </c>
      <c r="L18" s="43">
        <v>13</v>
      </c>
      <c r="M18" s="25" t="s">
        <v>25</v>
      </c>
      <c r="N18" s="38">
        <f t="shared" si="2"/>
        <v>4800</v>
      </c>
      <c r="O18" s="44">
        <v>0.6</v>
      </c>
      <c r="P18" s="23"/>
    </row>
    <row r="19" s="7" customFormat="1" ht="36" customHeight="1" spans="1:16">
      <c r="A19" s="18">
        <v>14</v>
      </c>
      <c r="B19" s="23" t="s">
        <v>63</v>
      </c>
      <c r="C19" s="23" t="s">
        <v>64</v>
      </c>
      <c r="D19" s="31">
        <v>23.87</v>
      </c>
      <c r="E19" s="24" t="s">
        <v>20</v>
      </c>
      <c r="F19" s="24" t="s">
        <v>21</v>
      </c>
      <c r="G19" s="24" t="s">
        <v>22</v>
      </c>
      <c r="H19" s="32" t="s">
        <v>65</v>
      </c>
      <c r="I19" s="24" t="s">
        <v>24</v>
      </c>
      <c r="J19" s="24">
        <v>380</v>
      </c>
      <c r="K19" s="45">
        <v>21483</v>
      </c>
      <c r="L19" s="24">
        <v>23</v>
      </c>
      <c r="M19" s="24" t="s">
        <v>25</v>
      </c>
      <c r="N19" s="38">
        <f t="shared" si="2"/>
        <v>6874.56</v>
      </c>
      <c r="O19" s="46">
        <v>0.6</v>
      </c>
      <c r="P19" s="47"/>
    </row>
    <row r="20" ht="30.95" customHeight="1" spans="1:16">
      <c r="A20" s="18">
        <v>15</v>
      </c>
      <c r="B20" s="33" t="s">
        <v>66</v>
      </c>
      <c r="C20" s="33" t="s">
        <v>67</v>
      </c>
      <c r="D20" s="20">
        <v>10</v>
      </c>
      <c r="E20" s="21" t="s">
        <v>20</v>
      </c>
      <c r="F20" s="20" t="s">
        <v>21</v>
      </c>
      <c r="G20" s="20" t="s">
        <v>22</v>
      </c>
      <c r="H20" s="20" t="s">
        <v>68</v>
      </c>
      <c r="I20" s="22" t="s">
        <v>24</v>
      </c>
      <c r="J20" s="20">
        <v>380</v>
      </c>
      <c r="K20" s="22">
        <f>D20*1000*0.9</f>
        <v>9000</v>
      </c>
      <c r="L20" s="20">
        <f>D20*1.2</f>
        <v>12</v>
      </c>
      <c r="M20" s="21" t="s">
        <v>25</v>
      </c>
      <c r="N20" s="38">
        <f t="shared" si="2"/>
        <v>2880</v>
      </c>
      <c r="O20" s="39">
        <v>0.6</v>
      </c>
      <c r="P20" s="34"/>
    </row>
    <row r="21" s="8" customFormat="1" ht="26.1" customHeight="1" spans="1:16">
      <c r="A21" s="18">
        <v>16</v>
      </c>
      <c r="B21" s="23" t="s">
        <v>69</v>
      </c>
      <c r="C21" s="23" t="s">
        <v>70</v>
      </c>
      <c r="D21" s="28">
        <v>11.1</v>
      </c>
      <c r="E21" s="25" t="s">
        <v>20</v>
      </c>
      <c r="F21" s="28" t="s">
        <v>21</v>
      </c>
      <c r="G21" s="28" t="s">
        <v>22</v>
      </c>
      <c r="H21" s="28" t="s">
        <v>71</v>
      </c>
      <c r="I21" s="24" t="s">
        <v>24</v>
      </c>
      <c r="J21" s="28">
        <v>380</v>
      </c>
      <c r="K21" s="28">
        <v>11100</v>
      </c>
      <c r="L21" s="28">
        <v>11.1</v>
      </c>
      <c r="M21" s="25" t="s">
        <v>25</v>
      </c>
      <c r="N21" s="38">
        <f t="shared" si="2"/>
        <v>3552</v>
      </c>
      <c r="O21" s="48">
        <v>0.6</v>
      </c>
      <c r="P21" s="47"/>
    </row>
    <row r="22" s="8" customFormat="1" ht="26.1" customHeight="1" spans="1:16">
      <c r="A22" s="18">
        <v>17</v>
      </c>
      <c r="B22" s="23" t="s">
        <v>72</v>
      </c>
      <c r="C22" s="23" t="s">
        <v>73</v>
      </c>
      <c r="D22" s="28">
        <v>10.07</v>
      </c>
      <c r="E22" s="25" t="s">
        <v>20</v>
      </c>
      <c r="F22" s="28" t="s">
        <v>21</v>
      </c>
      <c r="G22" s="28" t="s">
        <v>22</v>
      </c>
      <c r="H22" s="28" t="s">
        <v>74</v>
      </c>
      <c r="I22" s="24" t="s">
        <v>24</v>
      </c>
      <c r="J22" s="28">
        <v>380</v>
      </c>
      <c r="K22" s="24">
        <v>10070</v>
      </c>
      <c r="L22" s="28">
        <v>10.07</v>
      </c>
      <c r="M22" s="25" t="s">
        <v>25</v>
      </c>
      <c r="N22" s="38">
        <f t="shared" si="2"/>
        <v>3222.4</v>
      </c>
      <c r="O22" s="48">
        <v>0.6</v>
      </c>
      <c r="P22" s="47"/>
    </row>
    <row r="23" s="9" customFormat="1" ht="26.1" customHeight="1" spans="1:16">
      <c r="A23" s="18">
        <v>18</v>
      </c>
      <c r="B23" s="23" t="s">
        <v>75</v>
      </c>
      <c r="C23" s="23" t="s">
        <v>76</v>
      </c>
      <c r="D23" s="28">
        <v>10</v>
      </c>
      <c r="E23" s="25" t="s">
        <v>20</v>
      </c>
      <c r="F23" s="28" t="s">
        <v>21</v>
      </c>
      <c r="G23" s="28" t="s">
        <v>22</v>
      </c>
      <c r="H23" s="28" t="s">
        <v>77</v>
      </c>
      <c r="I23" s="24" t="s">
        <v>24</v>
      </c>
      <c r="J23" s="28">
        <v>220</v>
      </c>
      <c r="K23" s="28">
        <v>10000</v>
      </c>
      <c r="L23" s="28">
        <v>10</v>
      </c>
      <c r="M23" s="25" t="s">
        <v>25</v>
      </c>
      <c r="N23" s="38">
        <f t="shared" si="2"/>
        <v>3200</v>
      </c>
      <c r="O23" s="48">
        <v>0.6</v>
      </c>
      <c r="P23" s="49"/>
    </row>
    <row r="24" s="8" customFormat="1" ht="26.1" customHeight="1" spans="1:16">
      <c r="A24" s="18">
        <v>19</v>
      </c>
      <c r="B24" s="23" t="s">
        <v>78</v>
      </c>
      <c r="C24" s="23" t="s">
        <v>79</v>
      </c>
      <c r="D24" s="20">
        <v>23.1</v>
      </c>
      <c r="E24" s="25" t="s">
        <v>20</v>
      </c>
      <c r="F24" s="28" t="s">
        <v>21</v>
      </c>
      <c r="G24" s="28" t="s">
        <v>22</v>
      </c>
      <c r="H24" s="28" t="s">
        <v>80</v>
      </c>
      <c r="I24" s="24" t="s">
        <v>24</v>
      </c>
      <c r="J24" s="20">
        <v>380</v>
      </c>
      <c r="K24" s="22">
        <v>23100</v>
      </c>
      <c r="L24" s="28">
        <v>23</v>
      </c>
      <c r="M24" s="28" t="s">
        <v>25</v>
      </c>
      <c r="N24" s="38">
        <f t="shared" si="2"/>
        <v>7392</v>
      </c>
      <c r="O24" s="48">
        <v>0.6</v>
      </c>
      <c r="P24" s="47"/>
    </row>
    <row r="25" customFormat="1" ht="24" spans="1:16">
      <c r="A25" s="18">
        <v>20</v>
      </c>
      <c r="B25" s="19" t="s">
        <v>81</v>
      </c>
      <c r="C25" s="19" t="s">
        <v>82</v>
      </c>
      <c r="D25" s="22">
        <v>25.62</v>
      </c>
      <c r="E25" s="21" t="s">
        <v>20</v>
      </c>
      <c r="F25" s="20" t="s">
        <v>21</v>
      </c>
      <c r="G25" s="20" t="s">
        <v>22</v>
      </c>
      <c r="H25" s="22" t="s">
        <v>83</v>
      </c>
      <c r="I25" s="22" t="s">
        <v>24</v>
      </c>
      <c r="J25" s="50">
        <v>380</v>
      </c>
      <c r="K25" s="24">
        <f>D25*900</f>
        <v>23058</v>
      </c>
      <c r="L25" s="28">
        <v>20</v>
      </c>
      <c r="M25" s="21" t="s">
        <v>25</v>
      </c>
      <c r="N25" s="38">
        <f t="shared" si="2"/>
        <v>7378.56</v>
      </c>
      <c r="O25" s="39">
        <v>0.6</v>
      </c>
      <c r="P25" s="23"/>
    </row>
    <row r="26" customFormat="1" ht="24" spans="1:16">
      <c r="A26" s="18">
        <v>21</v>
      </c>
      <c r="B26" s="19" t="s">
        <v>84</v>
      </c>
      <c r="C26" s="19" t="s">
        <v>85</v>
      </c>
      <c r="D26" s="22">
        <v>14.64</v>
      </c>
      <c r="E26" s="21" t="s">
        <v>20</v>
      </c>
      <c r="F26" s="20" t="s">
        <v>21</v>
      </c>
      <c r="G26" s="20" t="s">
        <v>22</v>
      </c>
      <c r="H26" s="22" t="s">
        <v>86</v>
      </c>
      <c r="I26" s="22" t="s">
        <v>24</v>
      </c>
      <c r="J26" s="50">
        <v>380</v>
      </c>
      <c r="K26" s="24">
        <f>D26*900</f>
        <v>13176</v>
      </c>
      <c r="L26" s="28">
        <v>11</v>
      </c>
      <c r="M26" s="21" t="s">
        <v>25</v>
      </c>
      <c r="N26" s="38">
        <f t="shared" si="2"/>
        <v>4216.32</v>
      </c>
      <c r="O26" s="39">
        <v>0.6</v>
      </c>
      <c r="P26" s="23"/>
    </row>
    <row r="27" customFormat="1" ht="24" spans="1:16">
      <c r="A27" s="34">
        <v>22</v>
      </c>
      <c r="B27" s="19" t="s">
        <v>87</v>
      </c>
      <c r="C27" s="19" t="s">
        <v>88</v>
      </c>
      <c r="D27" s="22">
        <v>20.15</v>
      </c>
      <c r="E27" s="21" t="s">
        <v>20</v>
      </c>
      <c r="F27" s="20" t="s">
        <v>21</v>
      </c>
      <c r="G27" s="20" t="s">
        <v>22</v>
      </c>
      <c r="H27" s="22" t="s">
        <v>89</v>
      </c>
      <c r="I27" s="22" t="s">
        <v>24</v>
      </c>
      <c r="J27" s="50">
        <v>380</v>
      </c>
      <c r="K27" s="24">
        <f>D27*900</f>
        <v>18135</v>
      </c>
      <c r="L27" s="28">
        <v>15</v>
      </c>
      <c r="M27" s="21" t="s">
        <v>25</v>
      </c>
      <c r="N27" s="38">
        <f>K27*0.32</f>
        <v>5803.2</v>
      </c>
      <c r="O27" s="39">
        <v>0.6</v>
      </c>
      <c r="P27" s="23"/>
    </row>
  </sheetData>
  <autoFilter ref="A5:P27"/>
  <mergeCells count="2">
    <mergeCell ref="A2:C2"/>
    <mergeCell ref="A3:P3"/>
  </mergeCells>
  <printOptions horizontalCentered="1"/>
  <pageMargins left="0.393055555555556" right="0.393055555555556" top="0.751388888888889" bottom="0.751388888888889" header="0.298611111111111" footer="0.298611111111111"/>
  <pageSetup paperSize="9" scale="75" firstPageNumber="3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2019-02-26T02:19:07Z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