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3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<sst xmlns="http://schemas.openxmlformats.org/spreadsheetml/2006/main" count="76" uniqueCount="48">
  <si>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大涌镇2018年11月份各项统计数据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</si>
  <si>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</si>
  <si>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</si>
  <si>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</si>
  <si>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</si>
  <si>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</si>
  <si>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</si>
  <si>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备注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</si>
  <si>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</si>
  <si>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</si>
  <si>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</si>
  <si>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</si>
  <si>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</si>
  <si>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</si>
  <si>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</si>
  <si>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>3季度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</si>
  <si>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</si>
  <si>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</si>
  <si>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</si>
  <si>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</si>
  <si>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</si>
  <si>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</si>
  <si>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</si>
  <si>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</si>
  <si>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</si>
  <si>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</si>
  <si>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</si>
  <si>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</si>
  <si>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</si>
  <si>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</si>
  <si>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</si>
  <si>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</si>
  <si>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</si>
  <si>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</si>
  <si>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</si>
  <si>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</si>
  <si>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</si>
  <si>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</si>
  <si>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</si>
  <si>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</si>
  <si>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</si>
  <si>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</si>
  <si>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</si>
  <si>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#契税耕地税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</si>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</sst>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搀"/>
    <numFmt numFmtId="180" formatCode="0;_䐀"/>
    <numFmt numFmtId="181" formatCode="0;_䰀"/>
    <numFmt numFmtId="182" formatCode="0.0_ "/>
    <numFmt numFmtId="183" formatCode="0;_밀"/>
    <numFmt numFmtId="184" formatCode="0;_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Arial Narrow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9" fontId="3" fillId="0" borderId="9" xfId="25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82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5968;&#25454;\2018&#24180;&#32463;&#27982;&#20998;&#26512;&#34920;\&#38215;&#21306;&#32463;&#27982;&#24773;&#20917;&#20998;&#26512;&#34920;&#65288;2018&#24180;1-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版本（设置公式）"/>
      <sheetName val="总表"/>
      <sheetName val="资料1"/>
      <sheetName val="资料2"/>
      <sheetName val="资料3 "/>
      <sheetName val="资料4"/>
      <sheetName val="资料5"/>
      <sheetName val="资料6"/>
      <sheetName val="资料7"/>
      <sheetName val="上期数"/>
      <sheetName val="本月数据"/>
      <sheetName val="金融（年初比）"/>
      <sheetName val="金融（去年同期比）"/>
    </sheetNames>
    <sheetDataSet>
      <sheetData sheetId="9">
        <row r="13">
          <cell r="G13">
            <v>0</v>
          </cell>
        </row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F32" sqref="F32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6.57421875" style="0" customWidth="1"/>
    <col min="5" max="5" width="12.00390625" style="0" customWidth="1"/>
    <col min="6" max="6" width="9.28125" style="0" bestFit="1" customWidth="1"/>
    <col min="7" max="7" width="10.421875" style="0" customWidth="1"/>
    <col min="9" max="9" width="9.7109375" style="0" customWidth="1"/>
    <col min="11" max="11" width="13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9"/>
    </row>
    <row r="3" spans="1:12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  <c r="L3" s="40" t="s">
        <v>7</v>
      </c>
    </row>
    <row r="4" spans="1:12" ht="24">
      <c r="A4" s="3"/>
      <c r="B4" s="3"/>
      <c r="C4" s="4"/>
      <c r="D4" s="3" t="s">
        <v>8</v>
      </c>
      <c r="E4" s="4" t="s">
        <v>9</v>
      </c>
      <c r="F4" s="3" t="s">
        <v>8</v>
      </c>
      <c r="G4" s="4" t="s">
        <v>9</v>
      </c>
      <c r="H4" s="3" t="s">
        <v>10</v>
      </c>
      <c r="I4" s="4" t="s">
        <v>11</v>
      </c>
      <c r="J4" s="3" t="s">
        <v>12</v>
      </c>
      <c r="K4" s="3"/>
      <c r="L4" s="40"/>
    </row>
    <row r="5" spans="1:12" ht="13.5">
      <c r="A5" s="6" t="s">
        <v>13</v>
      </c>
      <c r="B5" s="6"/>
      <c r="C5" s="7" t="s">
        <v>14</v>
      </c>
      <c r="D5" s="7"/>
      <c r="E5" s="8"/>
      <c r="F5" s="9">
        <v>335825</v>
      </c>
      <c r="G5" s="10"/>
      <c r="H5" s="11"/>
      <c r="I5" s="9">
        <v>361102</v>
      </c>
      <c r="J5" s="11"/>
      <c r="K5" s="41">
        <v>-7</v>
      </c>
      <c r="L5" s="40" t="s">
        <v>15</v>
      </c>
    </row>
    <row r="6" spans="1:12" ht="13.5">
      <c r="A6" s="12" t="s">
        <v>16</v>
      </c>
      <c r="B6" s="12"/>
      <c r="C6" s="7" t="s">
        <v>14</v>
      </c>
      <c r="D6" s="7"/>
      <c r="E6" s="8"/>
      <c r="F6" s="13"/>
      <c r="G6" s="10"/>
      <c r="H6" s="11"/>
      <c r="I6" s="13"/>
      <c r="J6" s="11"/>
      <c r="K6" s="41"/>
      <c r="L6" s="40"/>
    </row>
    <row r="7" spans="1:12" ht="13.5">
      <c r="A7" s="12" t="s">
        <v>17</v>
      </c>
      <c r="B7" s="12"/>
      <c r="C7" s="7" t="s">
        <v>14</v>
      </c>
      <c r="D7" s="7"/>
      <c r="E7" s="8"/>
      <c r="F7" s="13"/>
      <c r="G7" s="10"/>
      <c r="H7" s="11"/>
      <c r="I7" s="13"/>
      <c r="J7" s="11"/>
      <c r="K7" s="41"/>
      <c r="L7" s="40"/>
    </row>
    <row r="8" spans="1:12" ht="13.5">
      <c r="A8" s="12" t="s">
        <v>18</v>
      </c>
      <c r="B8" s="12"/>
      <c r="C8" s="7" t="s">
        <v>14</v>
      </c>
      <c r="D8" s="7"/>
      <c r="E8" s="8"/>
      <c r="F8" s="14"/>
      <c r="G8" s="10"/>
      <c r="H8" s="11"/>
      <c r="I8" s="13"/>
      <c r="J8" s="11"/>
      <c r="K8" s="41"/>
      <c r="L8" s="40"/>
    </row>
    <row r="9" spans="1:12" ht="13.5">
      <c r="A9" s="12" t="s">
        <v>19</v>
      </c>
      <c r="B9" s="12"/>
      <c r="C9" s="7" t="s">
        <v>14</v>
      </c>
      <c r="D9" s="7"/>
      <c r="E9" s="8"/>
      <c r="F9" s="13"/>
      <c r="G9" s="10"/>
      <c r="H9" s="11"/>
      <c r="I9" s="13"/>
      <c r="J9" s="11"/>
      <c r="K9" s="41"/>
      <c r="L9" s="40"/>
    </row>
    <row r="10" spans="1:12" ht="14.25">
      <c r="A10" s="12" t="s">
        <v>20</v>
      </c>
      <c r="B10" s="12"/>
      <c r="C10" s="7" t="s">
        <v>14</v>
      </c>
      <c r="D10" s="7"/>
      <c r="E10" s="8"/>
      <c r="F10" s="15">
        <v>183293</v>
      </c>
      <c r="G10" s="10"/>
      <c r="H10" s="11"/>
      <c r="I10" s="15">
        <v>192535</v>
      </c>
      <c r="J10" s="11"/>
      <c r="K10" s="41">
        <v>4.8</v>
      </c>
      <c r="L10" s="40"/>
    </row>
    <row r="11" spans="1:12" ht="13.5">
      <c r="A11" s="16" t="s">
        <v>21</v>
      </c>
      <c r="B11" s="16"/>
      <c r="C11" s="7" t="s">
        <v>14</v>
      </c>
      <c r="D11" s="7">
        <v>28482</v>
      </c>
      <c r="E11" s="17">
        <v>-26.84</v>
      </c>
      <c r="F11" s="7">
        <v>308533</v>
      </c>
      <c r="G11" s="18">
        <v>-17.53</v>
      </c>
      <c r="H11" s="7">
        <v>38250</v>
      </c>
      <c r="I11" s="7">
        <v>367588</v>
      </c>
      <c r="J11" s="7"/>
      <c r="K11" s="42"/>
      <c r="L11" s="43"/>
    </row>
    <row r="12" spans="1:12" ht="21">
      <c r="A12" s="16" t="s">
        <v>22</v>
      </c>
      <c r="B12" s="19" t="s">
        <v>23</v>
      </c>
      <c r="C12" s="7"/>
      <c r="D12" s="7">
        <v>22784</v>
      </c>
      <c r="E12" s="17">
        <v>-26.52</v>
      </c>
      <c r="F12" s="7">
        <v>241569</v>
      </c>
      <c r="G12" s="18">
        <v>-17.32</v>
      </c>
      <c r="H12" s="7">
        <v>30466</v>
      </c>
      <c r="I12" s="7">
        <v>287060</v>
      </c>
      <c r="J12" s="7"/>
      <c r="K12" s="42"/>
      <c r="L12" s="43"/>
    </row>
    <row r="13" spans="1:12" ht="13.5">
      <c r="A13" s="16"/>
      <c r="B13" s="20" t="s">
        <v>24</v>
      </c>
      <c r="C13" s="7" t="s">
        <v>14</v>
      </c>
      <c r="D13" s="7">
        <v>4876</v>
      </c>
      <c r="E13" s="17">
        <v>-34.7</v>
      </c>
      <c r="F13" s="7">
        <v>52437</v>
      </c>
      <c r="G13" s="18">
        <v>-24.8</v>
      </c>
      <c r="H13" s="7">
        <v>7342</v>
      </c>
      <c r="I13" s="44">
        <v>68685</v>
      </c>
      <c r="J13" s="7"/>
      <c r="K13" s="42"/>
      <c r="L13" s="43"/>
    </row>
    <row r="14" spans="1:12" ht="13.5">
      <c r="A14" s="21"/>
      <c r="B14" s="16" t="s">
        <v>25</v>
      </c>
      <c r="C14" s="8" t="s">
        <v>26</v>
      </c>
      <c r="D14" s="7"/>
      <c r="E14" s="22"/>
      <c r="F14" s="7">
        <v>61</v>
      </c>
      <c r="G14" s="22">
        <f>F14/I14-1</f>
        <v>-0.1159420289855072</v>
      </c>
      <c r="H14" s="7"/>
      <c r="I14" s="7">
        <v>69</v>
      </c>
      <c r="J14" s="7">
        <v>69</v>
      </c>
      <c r="K14" s="42"/>
      <c r="L14" s="43"/>
    </row>
    <row r="15" spans="1:12" ht="13.5">
      <c r="A15" s="21"/>
      <c r="B15" s="16" t="s">
        <v>27</v>
      </c>
      <c r="C15" s="7" t="s">
        <v>14</v>
      </c>
      <c r="D15" s="18">
        <v>4569</v>
      </c>
      <c r="E15" s="17">
        <v>-27.07</v>
      </c>
      <c r="F15" s="7">
        <v>53632</v>
      </c>
      <c r="G15" s="18">
        <v>-17.43</v>
      </c>
      <c r="H15" s="7">
        <v>6155</v>
      </c>
      <c r="I15" s="7">
        <v>63815</v>
      </c>
      <c r="J15" s="7"/>
      <c r="K15" s="42"/>
      <c r="L15" s="43"/>
    </row>
    <row r="16" spans="1:12" ht="30.75" customHeight="1">
      <c r="A16" s="21"/>
      <c r="B16" s="16" t="s">
        <v>28</v>
      </c>
      <c r="C16" s="7" t="s">
        <v>14</v>
      </c>
      <c r="D16" s="7">
        <v>18388</v>
      </c>
      <c r="E16" s="17">
        <v>-27.24</v>
      </c>
      <c r="F16" s="7">
        <v>195883</v>
      </c>
      <c r="G16" s="18">
        <v>-17.61</v>
      </c>
      <c r="H16" s="7">
        <v>24830</v>
      </c>
      <c r="I16" s="7">
        <v>233606</v>
      </c>
      <c r="J16" s="7"/>
      <c r="K16" s="42"/>
      <c r="L16" s="43"/>
    </row>
    <row r="17" spans="1:12" ht="13.5">
      <c r="A17" s="23" t="s">
        <v>29</v>
      </c>
      <c r="B17" s="24"/>
      <c r="C17" s="3" t="s">
        <v>14</v>
      </c>
      <c r="D17" s="25">
        <v>11518</v>
      </c>
      <c r="E17" s="26">
        <v>33.37</v>
      </c>
      <c r="F17" s="25">
        <v>88341</v>
      </c>
      <c r="G17" s="26">
        <v>-8</v>
      </c>
      <c r="H17" s="25">
        <v>8636</v>
      </c>
      <c r="I17" s="25">
        <v>96022.8</v>
      </c>
      <c r="J17" s="25">
        <f>J19+J20+J23</f>
        <v>142219</v>
      </c>
      <c r="K17" s="45"/>
      <c r="L17" s="43"/>
    </row>
    <row r="18" spans="1:12" ht="13.5">
      <c r="A18" s="27" t="s">
        <v>30</v>
      </c>
      <c r="B18" s="27"/>
      <c r="C18" s="3" t="s">
        <v>14</v>
      </c>
      <c r="D18" s="3"/>
      <c r="E18" s="28"/>
      <c r="F18" s="3">
        <v>83882</v>
      </c>
      <c r="G18" s="26">
        <v>-7.1</v>
      </c>
      <c r="H18" s="3"/>
      <c r="I18" s="3">
        <v>90292.8</v>
      </c>
      <c r="J18" s="3">
        <v>136251</v>
      </c>
      <c r="K18" s="45"/>
      <c r="L18" s="43"/>
    </row>
    <row r="19" spans="1:12" ht="13.5">
      <c r="A19" s="29" t="s">
        <v>31</v>
      </c>
      <c r="B19" s="23" t="s">
        <v>32</v>
      </c>
      <c r="C19" s="3" t="s">
        <v>14</v>
      </c>
      <c r="D19" s="3">
        <f>F19-'[1]上期数'!G13</f>
        <v>0</v>
      </c>
      <c r="E19" s="28" t="e">
        <f aca="true" t="shared" si="0" ref="E17:E27">D19/H19-1</f>
        <v>#DIV/0!</v>
      </c>
      <c r="F19" s="3">
        <v>0</v>
      </c>
      <c r="G19" s="28" t="e">
        <f>F19/I19-1</f>
        <v>#DIV/0!</v>
      </c>
      <c r="H19" s="3">
        <v>0</v>
      </c>
      <c r="I19" s="3">
        <v>0</v>
      </c>
      <c r="J19" s="3">
        <v>0</v>
      </c>
      <c r="K19" s="45"/>
      <c r="L19" s="43"/>
    </row>
    <row r="20" spans="1:12" ht="13.5">
      <c r="A20" s="29"/>
      <c r="B20" s="23" t="s">
        <v>33</v>
      </c>
      <c r="C20" s="3" t="s">
        <v>14</v>
      </c>
      <c r="D20" s="3">
        <v>4705</v>
      </c>
      <c r="E20" s="26">
        <v>-20.06</v>
      </c>
      <c r="F20" s="3">
        <v>22242</v>
      </c>
      <c r="G20" s="26">
        <v>-64.2</v>
      </c>
      <c r="H20" s="3">
        <v>5886</v>
      </c>
      <c r="I20" s="3">
        <v>62128.5</v>
      </c>
      <c r="J20" s="3">
        <v>89449</v>
      </c>
      <c r="K20" s="45"/>
      <c r="L20" s="43"/>
    </row>
    <row r="21" spans="1:12" ht="13.5">
      <c r="A21" s="29"/>
      <c r="B21" s="27" t="s">
        <v>34</v>
      </c>
      <c r="C21" s="3" t="s">
        <v>14</v>
      </c>
      <c r="D21" s="3">
        <v>574</v>
      </c>
      <c r="E21" s="26">
        <v>-89.34</v>
      </c>
      <c r="F21" s="3">
        <v>10215</v>
      </c>
      <c r="G21" s="26">
        <v>-82.3</v>
      </c>
      <c r="H21" s="3">
        <v>5385</v>
      </c>
      <c r="I21" s="3">
        <v>57711.9</v>
      </c>
      <c r="J21" s="3">
        <v>74685</v>
      </c>
      <c r="K21" s="45"/>
      <c r="L21" s="43"/>
    </row>
    <row r="22" spans="1:12" ht="13.5">
      <c r="A22" s="29"/>
      <c r="B22" s="27" t="s">
        <v>35</v>
      </c>
      <c r="C22" s="3" t="s">
        <v>14</v>
      </c>
      <c r="D22" s="3">
        <f>F22-'[1]上期数'!G16</f>
        <v>0</v>
      </c>
      <c r="E22" s="28" t="e">
        <f t="shared" si="0"/>
        <v>#DIV/0!</v>
      </c>
      <c r="F22" s="3">
        <v>0</v>
      </c>
      <c r="G22" s="28" t="e">
        <f>F22/I22-1</f>
        <v>#DIV/0!</v>
      </c>
      <c r="H22" s="3">
        <v>0</v>
      </c>
      <c r="I22" s="3">
        <v>0</v>
      </c>
      <c r="J22" s="3">
        <v>560</v>
      </c>
      <c r="K22" s="45"/>
      <c r="L22" s="43"/>
    </row>
    <row r="23" spans="1:12" ht="13.5">
      <c r="A23" s="29"/>
      <c r="B23" s="23" t="s">
        <v>36</v>
      </c>
      <c r="C23" s="3" t="s">
        <v>14</v>
      </c>
      <c r="D23" s="3">
        <v>6813</v>
      </c>
      <c r="E23" s="28">
        <v>1.4775</v>
      </c>
      <c r="F23" s="3">
        <v>66099</v>
      </c>
      <c r="G23" s="28">
        <v>0.951</v>
      </c>
      <c r="H23" s="3">
        <v>2750</v>
      </c>
      <c r="I23" s="3">
        <v>33879.5</v>
      </c>
      <c r="J23" s="3">
        <v>52770</v>
      </c>
      <c r="K23" s="45"/>
      <c r="L23" s="43"/>
    </row>
    <row r="24" spans="1:12" ht="13.5">
      <c r="A24" s="29"/>
      <c r="B24" s="27" t="s">
        <v>37</v>
      </c>
      <c r="C24" s="3" t="s">
        <v>14</v>
      </c>
      <c r="D24" s="3">
        <v>30</v>
      </c>
      <c r="E24" s="26">
        <v>-97.55</v>
      </c>
      <c r="F24" s="3">
        <v>17722</v>
      </c>
      <c r="G24" s="28">
        <v>0.142</v>
      </c>
      <c r="H24" s="3">
        <v>1225</v>
      </c>
      <c r="I24" s="3">
        <v>15519</v>
      </c>
      <c r="J24" s="3">
        <v>18202</v>
      </c>
      <c r="K24" s="45"/>
      <c r="L24" s="43"/>
    </row>
    <row r="25" spans="1:12" ht="12.75" customHeight="1">
      <c r="A25" s="23" t="s">
        <v>38</v>
      </c>
      <c r="B25" s="24"/>
      <c r="C25" s="3" t="s">
        <v>14</v>
      </c>
      <c r="D25" s="30">
        <f>D26+D27</f>
        <v>0</v>
      </c>
      <c r="E25" s="28" t="e">
        <f t="shared" si="0"/>
        <v>#DIV/0!</v>
      </c>
      <c r="F25" s="31">
        <v>53581</v>
      </c>
      <c r="G25" s="28">
        <v>0.162</v>
      </c>
      <c r="H25" s="32"/>
      <c r="I25" s="32">
        <v>46111</v>
      </c>
      <c r="J25" s="32">
        <v>50984.58</v>
      </c>
      <c r="K25" s="3"/>
      <c r="L25" s="43"/>
    </row>
    <row r="26" spans="1:12" ht="13.5">
      <c r="A26" s="4" t="s">
        <v>22</v>
      </c>
      <c r="B26" s="24" t="s">
        <v>39</v>
      </c>
      <c r="C26" s="3" t="s">
        <v>14</v>
      </c>
      <c r="D26" s="30"/>
      <c r="E26" s="28" t="e">
        <f t="shared" si="0"/>
        <v>#DIV/0!</v>
      </c>
      <c r="F26" s="33" t="s">
        <v>40</v>
      </c>
      <c r="G26" s="28" t="e">
        <f>F26/I26-1</f>
        <v>#VALUE!</v>
      </c>
      <c r="H26" s="33"/>
      <c r="I26" s="33" t="s">
        <v>40</v>
      </c>
      <c r="J26" s="33">
        <v>33085.58</v>
      </c>
      <c r="K26" s="46" t="s">
        <v>41</v>
      </c>
      <c r="L26" s="43"/>
    </row>
    <row r="27" spans="1:12" ht="13.5">
      <c r="A27" s="4"/>
      <c r="B27" s="24" t="s">
        <v>42</v>
      </c>
      <c r="C27" s="3" t="s">
        <v>14</v>
      </c>
      <c r="D27" s="30"/>
      <c r="E27" s="28" t="e">
        <f t="shared" si="0"/>
        <v>#DIV/0!</v>
      </c>
      <c r="F27" s="33" t="s">
        <v>40</v>
      </c>
      <c r="G27" s="28" t="e">
        <f>F27/I27-1</f>
        <v>#VALUE!</v>
      </c>
      <c r="H27" s="34"/>
      <c r="I27" s="34" t="s">
        <v>40</v>
      </c>
      <c r="J27" s="47">
        <v>17899</v>
      </c>
      <c r="K27" s="46"/>
      <c r="L27" s="43"/>
    </row>
    <row r="28" spans="1:12" ht="13.5">
      <c r="A28" s="4"/>
      <c r="B28" s="27" t="s">
        <v>43</v>
      </c>
      <c r="C28" s="3" t="s">
        <v>14</v>
      </c>
      <c r="D28" s="30"/>
      <c r="E28" s="28"/>
      <c r="F28" s="33"/>
      <c r="G28" s="28">
        <v>-1</v>
      </c>
      <c r="H28" s="34"/>
      <c r="I28" s="34"/>
      <c r="J28" s="33">
        <v>1791.86372</v>
      </c>
      <c r="K28" s="3"/>
      <c r="L28" s="43"/>
    </row>
    <row r="29" spans="1:12" ht="13.5">
      <c r="A29" s="23" t="s">
        <v>44</v>
      </c>
      <c r="B29" s="24"/>
      <c r="C29" s="3" t="s">
        <v>45</v>
      </c>
      <c r="D29" s="30"/>
      <c r="E29" s="28"/>
      <c r="F29" s="30">
        <v>77006</v>
      </c>
      <c r="G29" s="35">
        <v>0.1192</v>
      </c>
      <c r="H29" s="30"/>
      <c r="I29" s="48">
        <v>68807</v>
      </c>
      <c r="J29" s="49">
        <v>68321.2232077611</v>
      </c>
      <c r="K29" s="50"/>
      <c r="L29" s="43"/>
    </row>
    <row r="30" spans="1:12" ht="13.5">
      <c r="A30" s="27" t="s">
        <v>46</v>
      </c>
      <c r="B30" s="36"/>
      <c r="C30" s="3" t="s">
        <v>45</v>
      </c>
      <c r="D30" s="30"/>
      <c r="E30" s="28"/>
      <c r="F30" s="30">
        <v>55358</v>
      </c>
      <c r="G30" s="28">
        <v>0.1402</v>
      </c>
      <c r="H30" s="30"/>
      <c r="I30" s="48">
        <v>48550</v>
      </c>
      <c r="J30" s="51">
        <v>51296.957094319</v>
      </c>
      <c r="K30" s="50"/>
      <c r="L30" s="43"/>
    </row>
    <row r="32" ht="21" customHeight="1"/>
    <row r="33" spans="8:10" ht="21" customHeight="1">
      <c r="H33" s="37" t="s">
        <v>47</v>
      </c>
      <c r="I33" s="37"/>
      <c r="J33" s="37"/>
    </row>
    <row r="34" spans="8:10" ht="21" customHeight="1">
      <c r="H34" s="38">
        <v>43424</v>
      </c>
      <c r="I34" s="37"/>
      <c r="J34" s="37"/>
    </row>
    <row r="35" ht="21" customHeight="1"/>
    <row r="36" ht="21" customHeight="1"/>
    <row r="37" ht="21" customHeight="1"/>
    <row r="38" ht="21" customHeight="1"/>
    <row r="39" ht="21" customHeight="1"/>
  </sheetData>
  <sheetProtection/>
  <mergeCells count="23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9:B29"/>
    <mergeCell ref="A30:B30"/>
    <mergeCell ref="H33:J33"/>
    <mergeCell ref="H34:J34"/>
    <mergeCell ref="A12:A16"/>
    <mergeCell ref="A19:A24"/>
    <mergeCell ref="A26:A28"/>
    <mergeCell ref="C3:C4"/>
    <mergeCell ref="K3:K4"/>
    <mergeCell ref="K11:K16"/>
    <mergeCell ref="K26:K27"/>
    <mergeCell ref="L3:L4"/>
    <mergeCell ref="L5:L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2018-12-28T01:16:55Z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