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Print_Titles" localSheetId="0">Sheet1!$4:$4</definedName>
  </definedNames>
  <calcPr calcId="144525" concurrentCalc="0"/>
</workbook>
</file>

<file path=xl/sharedStrings.xml><?xml version="1.0" encoding="utf-8"?>
<sst xmlns="http://schemas.openxmlformats.org/spreadsheetml/2006/main" count="150">
  <si>
    <t>附件</t>
  </si>
  <si>
    <r>
      <rPr>
        <u/>
        <sz val="20"/>
        <color indexed="8"/>
        <rFont val="方正小标宋简体"/>
        <charset val="134"/>
      </rPr>
      <t>2018</t>
    </r>
    <r>
      <rPr>
        <sz val="20"/>
        <color indexed="8"/>
        <rFont val="方正小标宋简体"/>
        <charset val="134"/>
      </rPr>
      <t>年度11月</t>
    </r>
    <r>
      <rPr>
        <u/>
        <sz val="20"/>
        <color indexed="8"/>
        <rFont val="方正小标宋简体"/>
        <charset val="134"/>
      </rPr>
      <t>中山</t>
    </r>
    <r>
      <rPr>
        <sz val="20"/>
        <color indexed="8"/>
        <rFont val="方正小标宋简体"/>
        <charset val="134"/>
      </rPr>
      <t>市分布式光伏发电项目汇总表</t>
    </r>
  </si>
  <si>
    <t>编号</t>
  </si>
  <si>
    <t>项目名称</t>
  </si>
  <si>
    <t>项目建设地点</t>
  </si>
  <si>
    <t>项目容量（KW）</t>
  </si>
  <si>
    <t>项目公司(或自然人）</t>
  </si>
  <si>
    <t>建成并网发电日期</t>
  </si>
  <si>
    <t>建设方式</t>
  </si>
  <si>
    <t>光伏电力用户</t>
  </si>
  <si>
    <t>光伏电力消纳方式</t>
  </si>
  <si>
    <t>并网电压等级（V）</t>
  </si>
  <si>
    <t>年平均发电量（千瓦时）</t>
  </si>
  <si>
    <t>项目投资（万元）</t>
  </si>
  <si>
    <t>光伏电力用户侧电价</t>
  </si>
  <si>
    <t>预计年补助资金（元）</t>
  </si>
  <si>
    <t>自发自用比例</t>
  </si>
  <si>
    <t>备注</t>
  </si>
  <si>
    <t>陈栋强居民家庭分布式光伏发电项目</t>
  </si>
  <si>
    <t>中山市小榄镇西区伟业街二巷16号</t>
  </si>
  <si>
    <t>自然人</t>
  </si>
  <si>
    <t>待定</t>
  </si>
  <si>
    <t>屋顶</t>
  </si>
  <si>
    <t>陈栋强</t>
  </si>
  <si>
    <t>自发自用余量上网</t>
  </si>
  <si>
    <t>居民电价</t>
  </si>
  <si>
    <t>梁棉烈居民家庭分布式光伏发电项目</t>
  </si>
  <si>
    <t>中山市小榄镇联丰广安街14号之二</t>
  </si>
  <si>
    <t>梁棉烈</t>
  </si>
  <si>
    <t>李湛昌居民家庭分布式光伏发电项目</t>
  </si>
  <si>
    <t>中山市小榄镇北区福成西二巷13号</t>
  </si>
  <si>
    <t>李湛昌</t>
  </si>
  <si>
    <t>李焯辉居民家庭分布式光伏发电项目</t>
  </si>
  <si>
    <t>中山市小榄镇北区福成路大街28号</t>
  </si>
  <si>
    <t>李焯辉</t>
  </si>
  <si>
    <t>冯婉婷居民家庭分布式光伏发电项目</t>
  </si>
  <si>
    <t>中山市小榄镇绩西繁荣横街2号</t>
  </si>
  <si>
    <t>冯婉婷</t>
  </si>
  <si>
    <t>麦欢庆居民家庭分布式光伏发电项目</t>
  </si>
  <si>
    <t>中山市小榄镇福成西五巷2号</t>
  </si>
  <si>
    <t>麦欢庆</t>
  </si>
  <si>
    <t>郭玉叶居民家庭分布式光伏发电项目</t>
  </si>
  <si>
    <t>中山市小榄镇北区福成路大街29号</t>
  </si>
  <si>
    <t>郭玉叶</t>
  </si>
  <si>
    <t>罗景林居民家庭分布式光伏发电项目</t>
  </si>
  <si>
    <t>中山市小榄镇联丰福祥街南三巷2号</t>
  </si>
  <si>
    <t>罗景林</t>
  </si>
  <si>
    <t>温毅锋居民家庭分布式光伏发电项目</t>
  </si>
  <si>
    <t>中山市小榄镇绩西富安东一街2号</t>
  </si>
  <si>
    <t>温毅锋</t>
  </si>
  <si>
    <t>关丽冰居民家庭分布式光伏发电项目</t>
  </si>
  <si>
    <t>中山市小榄镇联丰幸福路二十巷6号</t>
  </si>
  <si>
    <t>关丽冰</t>
  </si>
  <si>
    <t>张伟华居民家庭分布式光伏发电项目</t>
  </si>
  <si>
    <t>中山市小榄镇永宁新和街东十二巷9号</t>
  </si>
  <si>
    <t>张伟华</t>
  </si>
  <si>
    <t>李秋南居民家庭分布式光伏发电项目</t>
  </si>
  <si>
    <t>中山市小榄镇福成西三巷5号</t>
  </si>
  <si>
    <t>李秋南</t>
  </si>
  <si>
    <t>麦欢源居民家庭分布式光伏发电项目</t>
  </si>
  <si>
    <t>中山市小榄镇福成一街19号</t>
  </si>
  <si>
    <t>麦欢源</t>
  </si>
  <si>
    <t>刘立桂居民家庭分布式光伏发电项目</t>
  </si>
  <si>
    <t>沙溪镇乐群商住区D区24号</t>
  </si>
  <si>
    <t>刘立桂</t>
  </si>
  <si>
    <t>区松德居民家庭分布式光伏发电项目</t>
  </si>
  <si>
    <t>中山市古镇镇安荣巷14号</t>
  </si>
  <si>
    <t>区松德</t>
  </si>
  <si>
    <t>中山市古镇镇冈东村西洲围大街东四巷1号</t>
  </si>
  <si>
    <t>区德胜居民家庭分布式光伏发电项目</t>
  </si>
  <si>
    <t>中山市古镇镇冈东村松兴花园河边巷8号之二</t>
  </si>
  <si>
    <t>区德胜</t>
  </si>
  <si>
    <t>蔡银有居民家庭分布式光伏发电项目</t>
  </si>
  <si>
    <t>中山市古镇镇海兴路南二路15号</t>
  </si>
  <si>
    <t>蔡银有</t>
  </si>
  <si>
    <t>吴润培居民家庭分布式光伏发电项目</t>
  </si>
  <si>
    <t>中山市古镇镇曹一大道26号</t>
  </si>
  <si>
    <t>吴润培</t>
  </si>
  <si>
    <t>袁伟强居民家庭分布式光伏发电项目</t>
  </si>
  <si>
    <t>中山市古镇镇民乐坊乐升路11号</t>
  </si>
  <si>
    <t>袁伟强</t>
  </si>
  <si>
    <t>梁添贵居民家庭分布式光伏发电项目</t>
  </si>
  <si>
    <t>中山市东区三溪村正街北二巷4号</t>
  </si>
  <si>
    <t>梁添贵</t>
  </si>
  <si>
    <t>陈厚培居民家庭分布式光伏发电项目</t>
  </si>
  <si>
    <t>中山市东区三溪下街23号</t>
  </si>
  <si>
    <t>陈厚培</t>
  </si>
  <si>
    <t>朱嘉莲居民家庭分布式光伏发电项目</t>
  </si>
  <si>
    <t>广东省中山市板芙镇白溪村虎爪一横巷34号</t>
  </si>
  <si>
    <t>朱嘉莲</t>
  </si>
  <si>
    <t>陈渐佳居民家庭分布式光伏发电项目</t>
  </si>
  <si>
    <t>广东省中山市板芙镇湖洲村板芙北路144号</t>
  </si>
  <si>
    <t>陈渐佳</t>
  </si>
  <si>
    <t>方少玲居民家庭分布式光伏发电项目</t>
  </si>
  <si>
    <t>开发区濠头一村顺峰三巷17号旁</t>
  </si>
  <si>
    <t>方少玲</t>
  </si>
  <si>
    <t>郑金海居民家庭分布式光伏发电项目</t>
  </si>
  <si>
    <t>广东省中山市火炬镇濠头村元成上街39号</t>
  </si>
  <si>
    <t>郑金海</t>
  </si>
  <si>
    <t>罗忠文居民家庭分布式光伏发电项目</t>
  </si>
  <si>
    <t>东升镇源和南路源和东街9号之二</t>
  </si>
  <si>
    <t>罗忠文</t>
  </si>
  <si>
    <t>广东省中山市三乡镇大布村新村队</t>
  </si>
  <si>
    <t>叶宏</t>
  </si>
  <si>
    <t>广东省中山市三乡镇文昌西路186号嘉豪山庄58号</t>
  </si>
  <si>
    <t>庄文迅</t>
  </si>
  <si>
    <t>5月已备案，现修改容量</t>
  </si>
  <si>
    <t>广东省中山市三乡镇古鹤村鹤湾路59号</t>
  </si>
  <si>
    <t>张达邦</t>
  </si>
  <si>
    <t>广东省中山市三乡镇桥头村仁瑞里</t>
  </si>
  <si>
    <t>郑少雄</t>
  </si>
  <si>
    <t>广东省中山市三乡镇大布村新村大街九巷4号</t>
  </si>
  <si>
    <t>罗汉新</t>
  </si>
  <si>
    <t>梁镜辉居民家庭分布式光伏发电项目</t>
  </si>
  <si>
    <t>东凤镇穗成村仁发西街</t>
  </si>
  <si>
    <t>梁镜辉</t>
  </si>
  <si>
    <t>高垣全居民家庭分布式光伏发电项目</t>
  </si>
  <si>
    <t>东凤镇西罟大道175号之一</t>
  </si>
  <si>
    <t>高垣全</t>
  </si>
  <si>
    <t>马霭艺居民家庭分布式光伏发电项目</t>
  </si>
  <si>
    <t>中山市板芙镇深湾村三街三巷15号</t>
  </si>
  <si>
    <t>马霭艺</t>
  </si>
  <si>
    <t>韦文波居民家庭分布式光伏发电项目</t>
  </si>
  <si>
    <t>坦洲镇新前进村龙塘经济合作社琪环队(宅基地B12图旁）</t>
  </si>
  <si>
    <t>韦文波</t>
  </si>
  <si>
    <t>陈杰居民家庭分布式光伏发电项目</t>
  </si>
  <si>
    <t>坦洲镇新前进村龙塘经济合作社琪环队宅基地背后</t>
  </si>
  <si>
    <t>陈杰</t>
  </si>
  <si>
    <t>原备案21kw，现备案14.58kW</t>
  </si>
  <si>
    <t>吴某松居民家庭分布式光伏发电项目</t>
  </si>
  <si>
    <t>坦洲镇广兴下街52号</t>
  </si>
  <si>
    <t>吴某松</t>
  </si>
  <si>
    <t>刘锦明居民家庭分布式光伏发电项目</t>
  </si>
  <si>
    <t>坦洲镇裕丰街69号之一</t>
  </si>
  <si>
    <t>刘金华居民家庭分布式光伏发电项目</t>
  </si>
  <si>
    <t>坦洲镇裕丰街68号之一</t>
  </si>
  <si>
    <t>霍伟平居民家庭分布式光伏发电项目</t>
  </si>
  <si>
    <t>坦洲镇新前进村龙塘经济合作社龙塘一路12号之三</t>
  </si>
  <si>
    <t>霍伟平</t>
  </si>
  <si>
    <t>黄荣科居民家庭分布式光伏发电项目</t>
  </si>
  <si>
    <t>三角镇三角村人民路南坑街1号</t>
  </si>
  <si>
    <t>黄荣科</t>
  </si>
  <si>
    <t>原有容量5.3KW（2016.10.17已备案），现增容19KW,总容量24.3KW.</t>
  </si>
  <si>
    <t>梁嘉凌5kW居民分布式光伏发电项目</t>
  </si>
  <si>
    <t>西区广丰工业大道50号爱琴湾1期4区02房</t>
  </si>
  <si>
    <t>梁嘉凌</t>
  </si>
  <si>
    <t>梁华照居民家庭分布式光伏发电项目</t>
  </si>
  <si>
    <t>坦洲镇马角街58号</t>
  </si>
  <si>
    <t>梁华照</t>
  </si>
  <si>
    <t>坦洲镇新前进村龙塘经济合作社龙塘一路12号之二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</si>
</sst>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sz val="16"/>
      <color indexed="8"/>
      <name val="黑体"/>
      <charset val="134"/>
    </font>
    <font>
      <u/>
      <sz val="20"/>
      <color indexed="8"/>
      <name val="方正小标宋简体"/>
      <charset val="134"/>
    </font>
    <font>
      <sz val="20"/>
      <color indexed="8"/>
      <name val="方正小标宋简体"/>
      <charset val="134"/>
    </font>
    <font>
      <sz val="9"/>
      <name val="Times New Roman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9" fontId="2" fillId="0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9" fontId="2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"/>
  <sheetViews>
    <sheetView tabSelected="1" workbookViewId="0">
      <selection activeCell="A49" sqref="A4:A49"/>
    </sheetView>
  </sheetViews>
  <sheetFormatPr defaultColWidth="9" defaultRowHeight="13.5"/>
  <cols>
    <col min="1" max="1" width="10.625" customWidth="1"/>
    <col min="2" max="2" width="21.125" style="3" customWidth="1"/>
    <col min="3" max="3" width="19.875" style="3" customWidth="1"/>
    <col min="4" max="4" width="8.5" style="4" customWidth="1"/>
    <col min="5" max="5" width="11.625" style="5" customWidth="1"/>
    <col min="6" max="6" width="11.5" style="5" customWidth="1"/>
    <col min="7" max="7" width="8.5" style="5" customWidth="1"/>
    <col min="8" max="8" width="9.375" style="5" customWidth="1"/>
    <col min="9" max="9" width="14.25" style="3" customWidth="1"/>
    <col min="10" max="10" width="9" style="5"/>
    <col min="11" max="11" width="11.625" style="6" customWidth="1"/>
    <col min="12" max="12" width="9" style="5"/>
    <col min="13" max="13" width="12.625" style="5" customWidth="1"/>
    <col min="14" max="15" width="9" style="4"/>
    <col min="16" max="16" width="10.625" style="5" customWidth="1"/>
  </cols>
  <sheetData>
    <row r="1" ht="20.1" customHeight="1" spans="1:3">
      <c r="A1" s="7" t="s">
        <v>0</v>
      </c>
      <c r="B1" s="7"/>
      <c r="C1" s="7"/>
    </row>
    <row r="2" ht="30" customHeight="1" spans="1:16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4" s="1" customFormat="1" ht="43" customHeight="1" spans="1:16">
      <c r="A4" s="10" t="s">
        <v>2</v>
      </c>
      <c r="B4" s="11" t="s">
        <v>3</v>
      </c>
      <c r="C4" s="11" t="s">
        <v>4</v>
      </c>
      <c r="D4" s="12" t="s">
        <v>5</v>
      </c>
      <c r="E4" s="12" t="s">
        <v>6</v>
      </c>
      <c r="F4" s="12" t="s">
        <v>7</v>
      </c>
      <c r="G4" s="11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12" t="s">
        <v>17</v>
      </c>
    </row>
    <row r="5" s="2" customFormat="1" ht="39" customHeight="1" spans="1:16">
      <c r="A5" s="13">
        <v>1</v>
      </c>
      <c r="B5" s="14" t="s">
        <v>18</v>
      </c>
      <c r="C5" s="14" t="s">
        <v>19</v>
      </c>
      <c r="D5" s="15">
        <v>50</v>
      </c>
      <c r="E5" s="16" t="s">
        <v>20</v>
      </c>
      <c r="F5" s="15" t="s">
        <v>21</v>
      </c>
      <c r="G5" s="15" t="s">
        <v>22</v>
      </c>
      <c r="H5" s="14" t="s">
        <v>23</v>
      </c>
      <c r="I5" s="14" t="s">
        <v>24</v>
      </c>
      <c r="J5" s="15">
        <v>380</v>
      </c>
      <c r="K5" s="21">
        <f>D5*1000*0.9</f>
        <v>45000</v>
      </c>
      <c r="L5" s="15">
        <f t="shared" ref="L5:L17" si="0">K5*1.2/1000</f>
        <v>54</v>
      </c>
      <c r="M5" s="16" t="s">
        <v>25</v>
      </c>
      <c r="N5" s="22">
        <f>0.32*K5</f>
        <v>14400</v>
      </c>
      <c r="O5" s="23">
        <v>0.6</v>
      </c>
      <c r="P5" s="24"/>
    </row>
    <row r="6" s="2" customFormat="1" ht="39" customHeight="1" spans="1:16">
      <c r="A6" s="13">
        <v>2</v>
      </c>
      <c r="B6" s="14" t="s">
        <v>26</v>
      </c>
      <c r="C6" s="14" t="s">
        <v>27</v>
      </c>
      <c r="D6" s="15">
        <v>16</v>
      </c>
      <c r="E6" s="16" t="s">
        <v>20</v>
      </c>
      <c r="F6" s="15" t="s">
        <v>21</v>
      </c>
      <c r="G6" s="15" t="s">
        <v>22</v>
      </c>
      <c r="H6" s="14" t="s">
        <v>28</v>
      </c>
      <c r="I6" s="14" t="s">
        <v>24</v>
      </c>
      <c r="J6" s="15">
        <v>380</v>
      </c>
      <c r="K6" s="21">
        <f t="shared" ref="K6:K39" si="1">D6*1000*0.9</f>
        <v>14400</v>
      </c>
      <c r="L6" s="15">
        <f t="shared" si="0"/>
        <v>17.28</v>
      </c>
      <c r="M6" s="16" t="s">
        <v>25</v>
      </c>
      <c r="N6" s="22">
        <f t="shared" ref="N6:N38" si="2">0.32*K6</f>
        <v>4608</v>
      </c>
      <c r="O6" s="23">
        <v>0.6</v>
      </c>
      <c r="P6" s="24"/>
    </row>
    <row r="7" s="2" customFormat="1" ht="39" customHeight="1" spans="1:16">
      <c r="A7" s="13">
        <v>3</v>
      </c>
      <c r="B7" s="14" t="s">
        <v>29</v>
      </c>
      <c r="C7" s="14" t="s">
        <v>30</v>
      </c>
      <c r="D7" s="15">
        <v>4.56</v>
      </c>
      <c r="E7" s="16" t="s">
        <v>20</v>
      </c>
      <c r="F7" s="15" t="s">
        <v>21</v>
      </c>
      <c r="G7" s="15" t="s">
        <v>22</v>
      </c>
      <c r="H7" s="14" t="s">
        <v>31</v>
      </c>
      <c r="I7" s="14" t="s">
        <v>24</v>
      </c>
      <c r="J7" s="15">
        <v>220</v>
      </c>
      <c r="K7" s="21">
        <f t="shared" si="1"/>
        <v>4104</v>
      </c>
      <c r="L7" s="15">
        <f t="shared" si="0"/>
        <v>4.9248</v>
      </c>
      <c r="M7" s="16" t="s">
        <v>25</v>
      </c>
      <c r="N7" s="22">
        <f t="shared" si="2"/>
        <v>1313.28</v>
      </c>
      <c r="O7" s="23">
        <v>0.6</v>
      </c>
      <c r="P7" s="24"/>
    </row>
    <row r="8" s="2" customFormat="1" ht="39" customHeight="1" spans="1:16">
      <c r="A8" s="13">
        <v>4</v>
      </c>
      <c r="B8" s="14" t="s">
        <v>32</v>
      </c>
      <c r="C8" s="14" t="s">
        <v>33</v>
      </c>
      <c r="D8" s="15">
        <v>7.41</v>
      </c>
      <c r="E8" s="16" t="s">
        <v>20</v>
      </c>
      <c r="F8" s="15" t="s">
        <v>21</v>
      </c>
      <c r="G8" s="15" t="s">
        <v>22</v>
      </c>
      <c r="H8" s="14" t="s">
        <v>34</v>
      </c>
      <c r="I8" s="14" t="s">
        <v>24</v>
      </c>
      <c r="J8" s="15">
        <v>380</v>
      </c>
      <c r="K8" s="21">
        <f t="shared" si="1"/>
        <v>6669</v>
      </c>
      <c r="L8" s="15">
        <f t="shared" si="0"/>
        <v>8.0028</v>
      </c>
      <c r="M8" s="16" t="s">
        <v>25</v>
      </c>
      <c r="N8" s="22">
        <f t="shared" si="2"/>
        <v>2134.08</v>
      </c>
      <c r="O8" s="23">
        <v>0.6</v>
      </c>
      <c r="P8" s="24"/>
    </row>
    <row r="9" s="2" customFormat="1" ht="39" customHeight="1" spans="1:16">
      <c r="A9" s="13">
        <v>5</v>
      </c>
      <c r="B9" s="14" t="s">
        <v>35</v>
      </c>
      <c r="C9" s="14" t="s">
        <v>36</v>
      </c>
      <c r="D9" s="15">
        <v>14</v>
      </c>
      <c r="E9" s="16" t="s">
        <v>20</v>
      </c>
      <c r="F9" s="15" t="s">
        <v>21</v>
      </c>
      <c r="G9" s="15" t="s">
        <v>22</v>
      </c>
      <c r="H9" s="14" t="s">
        <v>37</v>
      </c>
      <c r="I9" s="14" t="s">
        <v>24</v>
      </c>
      <c r="J9" s="15">
        <v>220</v>
      </c>
      <c r="K9" s="21">
        <f t="shared" si="1"/>
        <v>12600</v>
      </c>
      <c r="L9" s="15">
        <f t="shared" si="0"/>
        <v>15.12</v>
      </c>
      <c r="M9" s="16" t="s">
        <v>25</v>
      </c>
      <c r="N9" s="22">
        <f t="shared" si="2"/>
        <v>4032</v>
      </c>
      <c r="O9" s="23">
        <v>0.6</v>
      </c>
      <c r="P9" s="24"/>
    </row>
    <row r="10" s="2" customFormat="1" ht="39" customHeight="1" spans="1:16">
      <c r="A10" s="13">
        <v>6</v>
      </c>
      <c r="B10" s="14" t="s">
        <v>38</v>
      </c>
      <c r="C10" s="14" t="s">
        <v>39</v>
      </c>
      <c r="D10" s="15">
        <v>4.27</v>
      </c>
      <c r="E10" s="16" t="s">
        <v>20</v>
      </c>
      <c r="F10" s="15" t="s">
        <v>21</v>
      </c>
      <c r="G10" s="15" t="s">
        <v>22</v>
      </c>
      <c r="H10" s="14" t="s">
        <v>40</v>
      </c>
      <c r="I10" s="14" t="s">
        <v>24</v>
      </c>
      <c r="J10" s="15">
        <v>220</v>
      </c>
      <c r="K10" s="21">
        <f t="shared" si="1"/>
        <v>3843</v>
      </c>
      <c r="L10" s="15">
        <f t="shared" si="0"/>
        <v>4.6116</v>
      </c>
      <c r="M10" s="16" t="s">
        <v>25</v>
      </c>
      <c r="N10" s="22">
        <f t="shared" si="2"/>
        <v>1229.76</v>
      </c>
      <c r="O10" s="23">
        <v>0.6</v>
      </c>
      <c r="P10" s="24"/>
    </row>
    <row r="11" s="2" customFormat="1" ht="39" customHeight="1" spans="1:16">
      <c r="A11" s="13">
        <v>7</v>
      </c>
      <c r="B11" s="14" t="s">
        <v>41</v>
      </c>
      <c r="C11" s="14" t="s">
        <v>42</v>
      </c>
      <c r="D11" s="15">
        <v>4.56</v>
      </c>
      <c r="E11" s="16" t="s">
        <v>20</v>
      </c>
      <c r="F11" s="15" t="s">
        <v>21</v>
      </c>
      <c r="G11" s="15" t="s">
        <v>22</v>
      </c>
      <c r="H11" s="14" t="s">
        <v>43</v>
      </c>
      <c r="I11" s="14" t="s">
        <v>24</v>
      </c>
      <c r="J11" s="15">
        <v>380</v>
      </c>
      <c r="K11" s="21">
        <f t="shared" si="1"/>
        <v>4104</v>
      </c>
      <c r="L11" s="15">
        <f t="shared" si="0"/>
        <v>4.9248</v>
      </c>
      <c r="M11" s="16" t="s">
        <v>25</v>
      </c>
      <c r="N11" s="22">
        <f t="shared" si="2"/>
        <v>1313.28</v>
      </c>
      <c r="O11" s="23">
        <v>0.6</v>
      </c>
      <c r="P11" s="24"/>
    </row>
    <row r="12" s="2" customFormat="1" ht="39" customHeight="1" spans="1:16">
      <c r="A12" s="13">
        <v>8</v>
      </c>
      <c r="B12" s="14" t="s">
        <v>44</v>
      </c>
      <c r="C12" s="14" t="s">
        <v>45</v>
      </c>
      <c r="D12" s="15">
        <v>35</v>
      </c>
      <c r="E12" s="16" t="s">
        <v>20</v>
      </c>
      <c r="F12" s="15" t="s">
        <v>21</v>
      </c>
      <c r="G12" s="15" t="s">
        <v>22</v>
      </c>
      <c r="H12" s="14" t="s">
        <v>46</v>
      </c>
      <c r="I12" s="14" t="s">
        <v>24</v>
      </c>
      <c r="J12" s="15">
        <v>380</v>
      </c>
      <c r="K12" s="21">
        <f t="shared" si="1"/>
        <v>31500</v>
      </c>
      <c r="L12" s="15">
        <f t="shared" si="0"/>
        <v>37.8</v>
      </c>
      <c r="M12" s="16" t="s">
        <v>25</v>
      </c>
      <c r="N12" s="22">
        <f t="shared" si="2"/>
        <v>10080</v>
      </c>
      <c r="O12" s="23">
        <v>0.6</v>
      </c>
      <c r="P12" s="24"/>
    </row>
    <row r="13" s="2" customFormat="1" ht="39" customHeight="1" spans="1:16">
      <c r="A13" s="13">
        <v>9</v>
      </c>
      <c r="B13" s="14" t="s">
        <v>47</v>
      </c>
      <c r="C13" s="14" t="s">
        <v>48</v>
      </c>
      <c r="D13" s="15">
        <v>12</v>
      </c>
      <c r="E13" s="16" t="s">
        <v>20</v>
      </c>
      <c r="F13" s="15" t="s">
        <v>21</v>
      </c>
      <c r="G13" s="15" t="s">
        <v>22</v>
      </c>
      <c r="H13" s="14" t="s">
        <v>49</v>
      </c>
      <c r="I13" s="14" t="s">
        <v>24</v>
      </c>
      <c r="J13" s="15">
        <v>380</v>
      </c>
      <c r="K13" s="21">
        <f t="shared" si="1"/>
        <v>10800</v>
      </c>
      <c r="L13" s="15">
        <f t="shared" si="0"/>
        <v>12.96</v>
      </c>
      <c r="M13" s="16" t="s">
        <v>25</v>
      </c>
      <c r="N13" s="22">
        <f t="shared" si="2"/>
        <v>3456</v>
      </c>
      <c r="O13" s="23">
        <v>0.6</v>
      </c>
      <c r="P13" s="24"/>
    </row>
    <row r="14" s="2" customFormat="1" ht="39" customHeight="1" spans="1:16">
      <c r="A14" s="13">
        <v>10</v>
      </c>
      <c r="B14" s="14" t="s">
        <v>50</v>
      </c>
      <c r="C14" s="14" t="s">
        <v>51</v>
      </c>
      <c r="D14" s="15">
        <v>28.5</v>
      </c>
      <c r="E14" s="16" t="s">
        <v>20</v>
      </c>
      <c r="F14" s="15" t="s">
        <v>21</v>
      </c>
      <c r="G14" s="15" t="s">
        <v>22</v>
      </c>
      <c r="H14" s="14" t="s">
        <v>52</v>
      </c>
      <c r="I14" s="14" t="s">
        <v>24</v>
      </c>
      <c r="J14" s="15">
        <v>380</v>
      </c>
      <c r="K14" s="21">
        <f t="shared" si="1"/>
        <v>25650</v>
      </c>
      <c r="L14" s="15">
        <f t="shared" si="0"/>
        <v>30.78</v>
      </c>
      <c r="M14" s="16" t="s">
        <v>25</v>
      </c>
      <c r="N14" s="22">
        <f t="shared" si="2"/>
        <v>8208</v>
      </c>
      <c r="O14" s="23">
        <v>0.6</v>
      </c>
      <c r="P14" s="24"/>
    </row>
    <row r="15" s="2" customFormat="1" ht="39" customHeight="1" spans="1:16">
      <c r="A15" s="13">
        <v>11</v>
      </c>
      <c r="B15" s="14" t="s">
        <v>53</v>
      </c>
      <c r="C15" s="14" t="s">
        <v>54</v>
      </c>
      <c r="D15" s="15">
        <v>4.8</v>
      </c>
      <c r="E15" s="16" t="s">
        <v>20</v>
      </c>
      <c r="F15" s="15" t="s">
        <v>21</v>
      </c>
      <c r="G15" s="15" t="s">
        <v>22</v>
      </c>
      <c r="H15" s="14" t="s">
        <v>55</v>
      </c>
      <c r="I15" s="14" t="s">
        <v>24</v>
      </c>
      <c r="J15" s="15">
        <v>220</v>
      </c>
      <c r="K15" s="21">
        <f t="shared" si="1"/>
        <v>4320</v>
      </c>
      <c r="L15" s="15">
        <f t="shared" si="0"/>
        <v>5.184</v>
      </c>
      <c r="M15" s="16" t="s">
        <v>25</v>
      </c>
      <c r="N15" s="22">
        <f t="shared" si="2"/>
        <v>1382.4</v>
      </c>
      <c r="O15" s="23">
        <v>0.6</v>
      </c>
      <c r="P15" s="24"/>
    </row>
    <row r="16" s="2" customFormat="1" ht="39" customHeight="1" spans="1:16">
      <c r="A16" s="13">
        <v>12</v>
      </c>
      <c r="B16" s="14" t="s">
        <v>56</v>
      </c>
      <c r="C16" s="14" t="s">
        <v>57</v>
      </c>
      <c r="D16" s="15">
        <v>5</v>
      </c>
      <c r="E16" s="16" t="s">
        <v>20</v>
      </c>
      <c r="F16" s="15" t="s">
        <v>21</v>
      </c>
      <c r="G16" s="15" t="s">
        <v>22</v>
      </c>
      <c r="H16" s="14" t="s">
        <v>58</v>
      </c>
      <c r="I16" s="14" t="s">
        <v>24</v>
      </c>
      <c r="J16" s="15">
        <v>220</v>
      </c>
      <c r="K16" s="21">
        <f t="shared" si="1"/>
        <v>4500</v>
      </c>
      <c r="L16" s="15">
        <f t="shared" si="0"/>
        <v>5.4</v>
      </c>
      <c r="M16" s="16" t="s">
        <v>25</v>
      </c>
      <c r="N16" s="22">
        <f t="shared" si="2"/>
        <v>1440</v>
      </c>
      <c r="O16" s="23">
        <v>0.6</v>
      </c>
      <c r="P16" s="24"/>
    </row>
    <row r="17" s="2" customFormat="1" ht="39" customHeight="1" spans="1:16">
      <c r="A17" s="13">
        <v>13</v>
      </c>
      <c r="B17" s="14" t="s">
        <v>59</v>
      </c>
      <c r="C17" s="14" t="s">
        <v>60</v>
      </c>
      <c r="D17" s="15">
        <v>5</v>
      </c>
      <c r="E17" s="16" t="s">
        <v>20</v>
      </c>
      <c r="F17" s="15" t="s">
        <v>21</v>
      </c>
      <c r="G17" s="15" t="s">
        <v>22</v>
      </c>
      <c r="H17" s="14" t="s">
        <v>61</v>
      </c>
      <c r="I17" s="14" t="s">
        <v>24</v>
      </c>
      <c r="J17" s="15">
        <v>220</v>
      </c>
      <c r="K17" s="21">
        <f t="shared" si="1"/>
        <v>4500</v>
      </c>
      <c r="L17" s="15">
        <f t="shared" si="0"/>
        <v>5.4</v>
      </c>
      <c r="M17" s="16" t="s">
        <v>25</v>
      </c>
      <c r="N17" s="22">
        <f t="shared" si="2"/>
        <v>1440</v>
      </c>
      <c r="O17" s="23">
        <v>0.6</v>
      </c>
      <c r="P17" s="24"/>
    </row>
    <row r="18" s="2" customFormat="1" ht="39" customHeight="1" spans="1:16">
      <c r="A18" s="17">
        <v>14</v>
      </c>
      <c r="B18" s="14" t="s">
        <v>62</v>
      </c>
      <c r="C18" s="14" t="s">
        <v>63</v>
      </c>
      <c r="D18" s="15">
        <v>9</v>
      </c>
      <c r="E18" s="16" t="s">
        <v>20</v>
      </c>
      <c r="F18" s="15" t="s">
        <v>21</v>
      </c>
      <c r="G18" s="15" t="s">
        <v>22</v>
      </c>
      <c r="H18" s="14" t="s">
        <v>64</v>
      </c>
      <c r="I18" s="14" t="s">
        <v>24</v>
      </c>
      <c r="J18" s="15">
        <v>380</v>
      </c>
      <c r="K18" s="21">
        <f t="shared" si="1"/>
        <v>8100</v>
      </c>
      <c r="L18" s="15">
        <f>D18*1.2</f>
        <v>10.8</v>
      </c>
      <c r="M18" s="16" t="s">
        <v>25</v>
      </c>
      <c r="N18" s="22">
        <f t="shared" si="2"/>
        <v>2592</v>
      </c>
      <c r="O18" s="23">
        <v>0.6</v>
      </c>
      <c r="P18" s="14"/>
    </row>
    <row r="19" s="2" customFormat="1" ht="39" customHeight="1" spans="1:16">
      <c r="A19" s="13">
        <v>15</v>
      </c>
      <c r="B19" s="14" t="s">
        <v>65</v>
      </c>
      <c r="C19" s="14" t="s">
        <v>66</v>
      </c>
      <c r="D19" s="15">
        <v>6.6</v>
      </c>
      <c r="E19" s="16" t="s">
        <v>20</v>
      </c>
      <c r="F19" s="15" t="s">
        <v>21</v>
      </c>
      <c r="G19" s="15" t="s">
        <v>22</v>
      </c>
      <c r="H19" s="14" t="s">
        <v>67</v>
      </c>
      <c r="I19" s="14" t="s">
        <v>24</v>
      </c>
      <c r="J19" s="15">
        <v>380</v>
      </c>
      <c r="K19" s="21">
        <f t="shared" si="1"/>
        <v>5940</v>
      </c>
      <c r="L19" s="15">
        <v>5</v>
      </c>
      <c r="M19" s="16" t="s">
        <v>25</v>
      </c>
      <c r="N19" s="22">
        <f t="shared" si="2"/>
        <v>1900.8</v>
      </c>
      <c r="O19" s="23">
        <v>0.6</v>
      </c>
      <c r="P19" s="24"/>
    </row>
    <row r="20" s="2" customFormat="1" ht="39" customHeight="1" spans="1:16">
      <c r="A20" s="13">
        <v>16</v>
      </c>
      <c r="B20" s="14" t="s">
        <v>65</v>
      </c>
      <c r="C20" s="14" t="s">
        <v>68</v>
      </c>
      <c r="D20" s="15">
        <v>7.7</v>
      </c>
      <c r="E20" s="16" t="s">
        <v>20</v>
      </c>
      <c r="F20" s="15" t="s">
        <v>21</v>
      </c>
      <c r="G20" s="15" t="s">
        <v>22</v>
      </c>
      <c r="H20" s="14" t="s">
        <v>67</v>
      </c>
      <c r="I20" s="14" t="s">
        <v>24</v>
      </c>
      <c r="J20" s="15">
        <v>380</v>
      </c>
      <c r="K20" s="21">
        <f t="shared" si="1"/>
        <v>6930</v>
      </c>
      <c r="L20" s="15">
        <v>6</v>
      </c>
      <c r="M20" s="16" t="s">
        <v>25</v>
      </c>
      <c r="N20" s="22">
        <f t="shared" si="2"/>
        <v>2217.6</v>
      </c>
      <c r="O20" s="23">
        <v>0.6</v>
      </c>
      <c r="P20" s="24"/>
    </row>
    <row r="21" s="2" customFormat="1" ht="39" customHeight="1" spans="1:16">
      <c r="A21" s="13">
        <v>17</v>
      </c>
      <c r="B21" s="14" t="s">
        <v>69</v>
      </c>
      <c r="C21" s="14" t="s">
        <v>70</v>
      </c>
      <c r="D21" s="15">
        <v>14.4</v>
      </c>
      <c r="E21" s="16" t="s">
        <v>20</v>
      </c>
      <c r="F21" s="15" t="s">
        <v>21</v>
      </c>
      <c r="G21" s="15" t="s">
        <v>22</v>
      </c>
      <c r="H21" s="14" t="s">
        <v>71</v>
      </c>
      <c r="I21" s="14" t="s">
        <v>24</v>
      </c>
      <c r="J21" s="15">
        <v>380</v>
      </c>
      <c r="K21" s="21">
        <f t="shared" si="1"/>
        <v>12960</v>
      </c>
      <c r="L21" s="15">
        <v>11</v>
      </c>
      <c r="M21" s="16" t="s">
        <v>25</v>
      </c>
      <c r="N21" s="22">
        <f t="shared" si="2"/>
        <v>4147.2</v>
      </c>
      <c r="O21" s="23">
        <v>0.6</v>
      </c>
      <c r="P21" s="24"/>
    </row>
    <row r="22" s="2" customFormat="1" ht="39" customHeight="1" spans="1:16">
      <c r="A22" s="13">
        <v>18</v>
      </c>
      <c r="B22" s="14" t="s">
        <v>72</v>
      </c>
      <c r="C22" s="14" t="s">
        <v>73</v>
      </c>
      <c r="D22" s="15">
        <v>80</v>
      </c>
      <c r="E22" s="16" t="s">
        <v>20</v>
      </c>
      <c r="F22" s="15" t="s">
        <v>21</v>
      </c>
      <c r="G22" s="15" t="s">
        <v>22</v>
      </c>
      <c r="H22" s="14" t="s">
        <v>74</v>
      </c>
      <c r="I22" s="14" t="s">
        <v>24</v>
      </c>
      <c r="J22" s="15">
        <v>380</v>
      </c>
      <c r="K22" s="21">
        <f t="shared" si="1"/>
        <v>72000</v>
      </c>
      <c r="L22" s="15">
        <v>12</v>
      </c>
      <c r="M22" s="16" t="s">
        <v>25</v>
      </c>
      <c r="N22" s="22">
        <f t="shared" si="2"/>
        <v>23040</v>
      </c>
      <c r="O22" s="23">
        <v>0.6</v>
      </c>
      <c r="P22" s="24"/>
    </row>
    <row r="23" s="2" customFormat="1" ht="39" customHeight="1" spans="1:16">
      <c r="A23" s="13">
        <v>19</v>
      </c>
      <c r="B23" s="14" t="s">
        <v>75</v>
      </c>
      <c r="C23" s="14" t="s">
        <v>76</v>
      </c>
      <c r="D23" s="15">
        <v>31</v>
      </c>
      <c r="E23" s="16" t="s">
        <v>20</v>
      </c>
      <c r="F23" s="15" t="s">
        <v>21</v>
      </c>
      <c r="G23" s="15" t="s">
        <v>22</v>
      </c>
      <c r="H23" s="14" t="s">
        <v>77</v>
      </c>
      <c r="I23" s="14" t="s">
        <v>24</v>
      </c>
      <c r="J23" s="15">
        <v>380</v>
      </c>
      <c r="K23" s="21">
        <f t="shared" si="1"/>
        <v>27900</v>
      </c>
      <c r="L23" s="15">
        <v>13</v>
      </c>
      <c r="M23" s="16" t="s">
        <v>25</v>
      </c>
      <c r="N23" s="22">
        <f t="shared" si="2"/>
        <v>8928</v>
      </c>
      <c r="O23" s="23">
        <v>0.6</v>
      </c>
      <c r="P23" s="24"/>
    </row>
    <row r="24" s="2" customFormat="1" ht="39" customHeight="1" spans="1:16">
      <c r="A24" s="13">
        <v>20</v>
      </c>
      <c r="B24" s="14" t="s">
        <v>78</v>
      </c>
      <c r="C24" s="14" t="s">
        <v>79</v>
      </c>
      <c r="D24" s="15">
        <v>17.995</v>
      </c>
      <c r="E24" s="16" t="s">
        <v>20</v>
      </c>
      <c r="F24" s="15" t="s">
        <v>21</v>
      </c>
      <c r="G24" s="15" t="s">
        <v>22</v>
      </c>
      <c r="H24" s="14" t="s">
        <v>80</v>
      </c>
      <c r="I24" s="14" t="s">
        <v>24</v>
      </c>
      <c r="J24" s="15">
        <v>380</v>
      </c>
      <c r="K24" s="21">
        <f t="shared" si="1"/>
        <v>16195.5</v>
      </c>
      <c r="L24" s="15">
        <v>14</v>
      </c>
      <c r="M24" s="16" t="s">
        <v>25</v>
      </c>
      <c r="N24" s="22">
        <f t="shared" si="2"/>
        <v>5182.56</v>
      </c>
      <c r="O24" s="23">
        <v>0.6</v>
      </c>
      <c r="P24" s="24"/>
    </row>
    <row r="25" s="2" customFormat="1" ht="39" customHeight="1" spans="1:16">
      <c r="A25" s="13">
        <v>21</v>
      </c>
      <c r="B25" s="14" t="s">
        <v>81</v>
      </c>
      <c r="C25" s="14" t="s">
        <v>82</v>
      </c>
      <c r="D25" s="15">
        <v>4.3</v>
      </c>
      <c r="E25" s="16" t="s">
        <v>20</v>
      </c>
      <c r="F25" s="15" t="s">
        <v>21</v>
      </c>
      <c r="G25" s="15" t="s">
        <v>22</v>
      </c>
      <c r="H25" s="14" t="s">
        <v>83</v>
      </c>
      <c r="I25" s="14" t="s">
        <v>24</v>
      </c>
      <c r="J25" s="15">
        <v>220</v>
      </c>
      <c r="K25" s="21">
        <f t="shared" si="1"/>
        <v>3870</v>
      </c>
      <c r="L25" s="15">
        <v>5</v>
      </c>
      <c r="M25" s="16" t="s">
        <v>25</v>
      </c>
      <c r="N25" s="22">
        <f t="shared" si="2"/>
        <v>1238.4</v>
      </c>
      <c r="O25" s="23">
        <v>0.6</v>
      </c>
      <c r="P25" s="24"/>
    </row>
    <row r="26" s="2" customFormat="1" ht="39" customHeight="1" spans="1:16">
      <c r="A26" s="13">
        <v>22</v>
      </c>
      <c r="B26" s="14" t="s">
        <v>84</v>
      </c>
      <c r="C26" s="14" t="s">
        <v>85</v>
      </c>
      <c r="D26" s="15">
        <v>28</v>
      </c>
      <c r="E26" s="16" t="s">
        <v>20</v>
      </c>
      <c r="F26" s="15" t="s">
        <v>21</v>
      </c>
      <c r="G26" s="15" t="s">
        <v>22</v>
      </c>
      <c r="H26" s="14" t="s">
        <v>86</v>
      </c>
      <c r="I26" s="14" t="s">
        <v>24</v>
      </c>
      <c r="J26" s="15">
        <v>380</v>
      </c>
      <c r="K26" s="21">
        <f t="shared" si="1"/>
        <v>25200</v>
      </c>
      <c r="L26" s="15">
        <v>28</v>
      </c>
      <c r="M26" s="16" t="s">
        <v>25</v>
      </c>
      <c r="N26" s="22">
        <f t="shared" si="2"/>
        <v>8064</v>
      </c>
      <c r="O26" s="23">
        <v>0.6</v>
      </c>
      <c r="P26" s="24"/>
    </row>
    <row r="27" s="2" customFormat="1" ht="39" customHeight="1" spans="1:16">
      <c r="A27" s="13">
        <v>23</v>
      </c>
      <c r="B27" s="14" t="s">
        <v>87</v>
      </c>
      <c r="C27" s="14" t="s">
        <v>88</v>
      </c>
      <c r="D27" s="15">
        <v>20</v>
      </c>
      <c r="E27" s="16" t="s">
        <v>20</v>
      </c>
      <c r="F27" s="15" t="s">
        <v>21</v>
      </c>
      <c r="G27" s="15" t="s">
        <v>22</v>
      </c>
      <c r="H27" s="14" t="s">
        <v>89</v>
      </c>
      <c r="I27" s="14" t="s">
        <v>24</v>
      </c>
      <c r="J27" s="15">
        <v>380</v>
      </c>
      <c r="K27" s="21">
        <f t="shared" si="1"/>
        <v>18000</v>
      </c>
      <c r="L27" s="15">
        <v>20</v>
      </c>
      <c r="M27" s="16" t="s">
        <v>25</v>
      </c>
      <c r="N27" s="22">
        <f t="shared" si="2"/>
        <v>5760</v>
      </c>
      <c r="O27" s="23">
        <v>0.6</v>
      </c>
      <c r="P27" s="24"/>
    </row>
    <row r="28" s="2" customFormat="1" ht="39" customHeight="1" spans="1:16">
      <c r="A28" s="13">
        <v>24</v>
      </c>
      <c r="B28" s="14" t="s">
        <v>90</v>
      </c>
      <c r="C28" s="14" t="s">
        <v>91</v>
      </c>
      <c r="D28" s="15">
        <v>25.2</v>
      </c>
      <c r="E28" s="16" t="s">
        <v>20</v>
      </c>
      <c r="F28" s="15" t="s">
        <v>21</v>
      </c>
      <c r="G28" s="15" t="s">
        <v>22</v>
      </c>
      <c r="H28" s="14" t="s">
        <v>92</v>
      </c>
      <c r="I28" s="14" t="s">
        <v>24</v>
      </c>
      <c r="J28" s="15">
        <v>380</v>
      </c>
      <c r="K28" s="21">
        <f t="shared" si="1"/>
        <v>22680</v>
      </c>
      <c r="L28" s="15">
        <v>26</v>
      </c>
      <c r="M28" s="16" t="s">
        <v>25</v>
      </c>
      <c r="N28" s="22">
        <f t="shared" si="2"/>
        <v>7257.6</v>
      </c>
      <c r="O28" s="23">
        <v>0.6</v>
      </c>
      <c r="P28" s="24"/>
    </row>
    <row r="29" s="2" customFormat="1" ht="39" customHeight="1" spans="1:16">
      <c r="A29" s="13">
        <v>25</v>
      </c>
      <c r="B29" s="14" t="s">
        <v>93</v>
      </c>
      <c r="C29" s="14" t="s">
        <v>94</v>
      </c>
      <c r="D29" s="15">
        <v>6</v>
      </c>
      <c r="E29" s="16" t="s">
        <v>20</v>
      </c>
      <c r="F29" s="15" t="s">
        <v>21</v>
      </c>
      <c r="G29" s="15" t="s">
        <v>22</v>
      </c>
      <c r="H29" s="14" t="s">
        <v>95</v>
      </c>
      <c r="I29" s="14" t="s">
        <v>24</v>
      </c>
      <c r="J29" s="15">
        <v>380</v>
      </c>
      <c r="K29" s="21">
        <f t="shared" si="1"/>
        <v>5400</v>
      </c>
      <c r="L29" s="15">
        <v>6</v>
      </c>
      <c r="M29" s="16" t="s">
        <v>25</v>
      </c>
      <c r="N29" s="22">
        <f t="shared" si="2"/>
        <v>1728</v>
      </c>
      <c r="O29" s="23">
        <v>0.6</v>
      </c>
      <c r="P29" s="24"/>
    </row>
    <row r="30" s="2" customFormat="1" ht="39" customHeight="1" spans="1:16">
      <c r="A30" s="13">
        <v>26</v>
      </c>
      <c r="B30" s="14" t="s">
        <v>96</v>
      </c>
      <c r="C30" s="14" t="s">
        <v>97</v>
      </c>
      <c r="D30" s="15">
        <v>7.2</v>
      </c>
      <c r="E30" s="16" t="s">
        <v>20</v>
      </c>
      <c r="F30" s="15" t="s">
        <v>21</v>
      </c>
      <c r="G30" s="15" t="s">
        <v>22</v>
      </c>
      <c r="H30" s="14" t="s">
        <v>98</v>
      </c>
      <c r="I30" s="14" t="s">
        <v>24</v>
      </c>
      <c r="J30" s="15">
        <v>220</v>
      </c>
      <c r="K30" s="21">
        <f t="shared" si="1"/>
        <v>6480</v>
      </c>
      <c r="L30" s="15">
        <v>7.2</v>
      </c>
      <c r="M30" s="16" t="s">
        <v>25</v>
      </c>
      <c r="N30" s="22">
        <f t="shared" si="2"/>
        <v>2073.6</v>
      </c>
      <c r="O30" s="23">
        <v>0.6</v>
      </c>
      <c r="P30" s="24"/>
    </row>
    <row r="31" s="2" customFormat="1" ht="39" customHeight="1" spans="1:16">
      <c r="A31" s="13">
        <v>27</v>
      </c>
      <c r="B31" s="14" t="s">
        <v>99</v>
      </c>
      <c r="C31" s="14" t="s">
        <v>100</v>
      </c>
      <c r="D31" s="15">
        <v>26.235</v>
      </c>
      <c r="E31" s="16" t="s">
        <v>101</v>
      </c>
      <c r="F31" s="15" t="s">
        <v>21</v>
      </c>
      <c r="G31" s="15" t="s">
        <v>22</v>
      </c>
      <c r="H31" s="14" t="s">
        <v>101</v>
      </c>
      <c r="I31" s="14" t="s">
        <v>24</v>
      </c>
      <c r="J31" s="15">
        <v>380</v>
      </c>
      <c r="K31" s="21">
        <f t="shared" si="1"/>
        <v>23611.5</v>
      </c>
      <c r="L31" s="15">
        <v>17</v>
      </c>
      <c r="M31" s="16" t="s">
        <v>25</v>
      </c>
      <c r="N31" s="22">
        <f t="shared" si="2"/>
        <v>7555.68</v>
      </c>
      <c r="O31" s="23">
        <v>0.6</v>
      </c>
      <c r="P31" s="24"/>
    </row>
    <row r="32" s="2" customFormat="1" ht="39" customHeight="1" spans="1:16">
      <c r="A32" s="13">
        <v>28</v>
      </c>
      <c r="B32" s="14" t="str">
        <f>(H32)&amp;"居民家庭分布式光伏发电项目"</f>
        <v>叶宏居民家庭分布式光伏发电项目</v>
      </c>
      <c r="C32" s="14" t="s">
        <v>102</v>
      </c>
      <c r="D32" s="15">
        <v>27</v>
      </c>
      <c r="E32" s="16" t="s">
        <v>20</v>
      </c>
      <c r="F32" s="15" t="s">
        <v>21</v>
      </c>
      <c r="G32" s="15" t="s">
        <v>22</v>
      </c>
      <c r="H32" s="14" t="s">
        <v>103</v>
      </c>
      <c r="I32" s="14" t="s">
        <v>24</v>
      </c>
      <c r="J32" s="15">
        <v>380</v>
      </c>
      <c r="K32" s="21">
        <f t="shared" si="1"/>
        <v>24300</v>
      </c>
      <c r="L32" s="15">
        <f>D32*1.1</f>
        <v>29.7</v>
      </c>
      <c r="M32" s="16" t="s">
        <v>25</v>
      </c>
      <c r="N32" s="22">
        <f t="shared" si="2"/>
        <v>7776</v>
      </c>
      <c r="O32" s="23">
        <v>0.6</v>
      </c>
      <c r="P32" s="24"/>
    </row>
    <row r="33" s="2" customFormat="1" ht="39" customHeight="1" spans="1:16">
      <c r="A33" s="13">
        <v>29</v>
      </c>
      <c r="B33" s="14" t="str">
        <f>(H33)&amp;"居民家庭分布式光伏发电项目"</f>
        <v>庄文迅居民家庭分布式光伏发电项目</v>
      </c>
      <c r="C33" s="14" t="s">
        <v>104</v>
      </c>
      <c r="D33" s="15">
        <v>14</v>
      </c>
      <c r="E33" s="16" t="s">
        <v>20</v>
      </c>
      <c r="F33" s="15" t="s">
        <v>21</v>
      </c>
      <c r="G33" s="15" t="s">
        <v>22</v>
      </c>
      <c r="H33" s="14" t="s">
        <v>105</v>
      </c>
      <c r="I33" s="14" t="s">
        <v>24</v>
      </c>
      <c r="J33" s="15">
        <v>380</v>
      </c>
      <c r="K33" s="21">
        <f t="shared" si="1"/>
        <v>12600</v>
      </c>
      <c r="L33" s="15">
        <f>D33*1.1</f>
        <v>15.4</v>
      </c>
      <c r="M33" s="16" t="s">
        <v>25</v>
      </c>
      <c r="N33" s="22">
        <f t="shared" si="2"/>
        <v>4032</v>
      </c>
      <c r="O33" s="23">
        <v>0.6</v>
      </c>
      <c r="P33" s="24" t="s">
        <v>106</v>
      </c>
    </row>
    <row r="34" s="2" customFormat="1" ht="39" customHeight="1" spans="1:16">
      <c r="A34" s="17">
        <v>30</v>
      </c>
      <c r="B34" s="14" t="str">
        <f>(H34)&amp;"居民家庭分布式光伏发电项目"</f>
        <v>张达邦居民家庭分布式光伏发电项目</v>
      </c>
      <c r="C34" s="14" t="s">
        <v>107</v>
      </c>
      <c r="D34" s="15">
        <v>22</v>
      </c>
      <c r="E34" s="16" t="s">
        <v>20</v>
      </c>
      <c r="F34" s="15" t="s">
        <v>21</v>
      </c>
      <c r="G34" s="15" t="s">
        <v>22</v>
      </c>
      <c r="H34" s="14" t="s">
        <v>108</v>
      </c>
      <c r="I34" s="14" t="s">
        <v>24</v>
      </c>
      <c r="J34" s="15">
        <v>380</v>
      </c>
      <c r="K34" s="21">
        <f t="shared" si="1"/>
        <v>19800</v>
      </c>
      <c r="L34" s="15">
        <f>D34*1.1</f>
        <v>24.2</v>
      </c>
      <c r="M34" s="16" t="s">
        <v>25</v>
      </c>
      <c r="N34" s="22">
        <f t="shared" si="2"/>
        <v>6336</v>
      </c>
      <c r="O34" s="23">
        <v>0.6</v>
      </c>
      <c r="P34" s="14"/>
    </row>
    <row r="35" s="2" customFormat="1" ht="39" customHeight="1" spans="1:16">
      <c r="A35" s="13">
        <v>31</v>
      </c>
      <c r="B35" s="14" t="str">
        <f>(H35)&amp;"居民家庭分布式光伏发电项目"</f>
        <v>郑少雄居民家庭分布式光伏发电项目</v>
      </c>
      <c r="C35" s="14" t="s">
        <v>109</v>
      </c>
      <c r="D35" s="15">
        <v>7.2</v>
      </c>
      <c r="E35" s="16" t="s">
        <v>20</v>
      </c>
      <c r="F35" s="15" t="s">
        <v>21</v>
      </c>
      <c r="G35" s="15" t="s">
        <v>22</v>
      </c>
      <c r="H35" s="14" t="s">
        <v>110</v>
      </c>
      <c r="I35" s="14" t="s">
        <v>24</v>
      </c>
      <c r="J35" s="15">
        <v>380</v>
      </c>
      <c r="K35" s="21">
        <f t="shared" si="1"/>
        <v>6480</v>
      </c>
      <c r="L35" s="15">
        <f>D35*1.1</f>
        <v>7.92</v>
      </c>
      <c r="M35" s="16" t="s">
        <v>25</v>
      </c>
      <c r="N35" s="22">
        <f t="shared" si="2"/>
        <v>2073.6</v>
      </c>
      <c r="O35" s="23">
        <v>0.6</v>
      </c>
      <c r="P35" s="24"/>
    </row>
    <row r="36" s="2" customFormat="1" ht="39" customHeight="1" spans="1:16">
      <c r="A36" s="13">
        <v>32</v>
      </c>
      <c r="B36" s="14" t="str">
        <f>(H36)&amp;"居民家庭分布式光伏发电项目"</f>
        <v>罗汉新居民家庭分布式光伏发电项目</v>
      </c>
      <c r="C36" s="14" t="s">
        <v>111</v>
      </c>
      <c r="D36" s="15">
        <v>13</v>
      </c>
      <c r="E36" s="16" t="s">
        <v>20</v>
      </c>
      <c r="F36" s="15" t="s">
        <v>21</v>
      </c>
      <c r="G36" s="15" t="s">
        <v>22</v>
      </c>
      <c r="H36" s="14" t="s">
        <v>112</v>
      </c>
      <c r="I36" s="14" t="s">
        <v>24</v>
      </c>
      <c r="J36" s="15">
        <v>220</v>
      </c>
      <c r="K36" s="21">
        <f t="shared" si="1"/>
        <v>11700</v>
      </c>
      <c r="L36" s="15">
        <f>D36*1.1</f>
        <v>14.3</v>
      </c>
      <c r="M36" s="16" t="s">
        <v>25</v>
      </c>
      <c r="N36" s="22">
        <f t="shared" si="2"/>
        <v>3744</v>
      </c>
      <c r="O36" s="23">
        <v>0.6</v>
      </c>
      <c r="P36" s="24"/>
    </row>
    <row r="37" s="2" customFormat="1" ht="39" customHeight="1" spans="1:16">
      <c r="A37" s="13">
        <v>33</v>
      </c>
      <c r="B37" s="14" t="s">
        <v>113</v>
      </c>
      <c r="C37" s="14" t="s">
        <v>114</v>
      </c>
      <c r="D37" s="15">
        <v>21</v>
      </c>
      <c r="E37" s="16" t="s">
        <v>20</v>
      </c>
      <c r="F37" s="15" t="s">
        <v>21</v>
      </c>
      <c r="G37" s="15" t="s">
        <v>22</v>
      </c>
      <c r="H37" s="14" t="s">
        <v>115</v>
      </c>
      <c r="I37" s="14" t="s">
        <v>24</v>
      </c>
      <c r="J37" s="15">
        <v>380</v>
      </c>
      <c r="K37" s="21">
        <f t="shared" si="1"/>
        <v>18900</v>
      </c>
      <c r="L37" s="15">
        <v>15</v>
      </c>
      <c r="M37" s="16" t="s">
        <v>25</v>
      </c>
      <c r="N37" s="22">
        <f t="shared" si="2"/>
        <v>6048</v>
      </c>
      <c r="O37" s="23">
        <v>0.6</v>
      </c>
      <c r="P37" s="24"/>
    </row>
    <row r="38" s="2" customFormat="1" ht="39" customHeight="1" spans="1:16">
      <c r="A38" s="13">
        <v>34</v>
      </c>
      <c r="B38" s="14" t="s">
        <v>116</v>
      </c>
      <c r="C38" s="14" t="s">
        <v>117</v>
      </c>
      <c r="D38" s="15">
        <v>14</v>
      </c>
      <c r="E38" s="16" t="s">
        <v>20</v>
      </c>
      <c r="F38" s="15" t="s">
        <v>21</v>
      </c>
      <c r="G38" s="15" t="s">
        <v>22</v>
      </c>
      <c r="H38" s="14" t="s">
        <v>118</v>
      </c>
      <c r="I38" s="14" t="s">
        <v>24</v>
      </c>
      <c r="J38" s="15">
        <v>380</v>
      </c>
      <c r="K38" s="21">
        <f t="shared" si="1"/>
        <v>12600</v>
      </c>
      <c r="L38" s="15">
        <v>8</v>
      </c>
      <c r="M38" s="16" t="s">
        <v>25</v>
      </c>
      <c r="N38" s="22">
        <f t="shared" si="2"/>
        <v>4032</v>
      </c>
      <c r="O38" s="23">
        <v>0.6</v>
      </c>
      <c r="P38" s="24"/>
    </row>
    <row r="39" s="2" customFormat="1" ht="39" customHeight="1" spans="1:16">
      <c r="A39" s="13">
        <v>35</v>
      </c>
      <c r="B39" s="14" t="s">
        <v>119</v>
      </c>
      <c r="C39" s="14" t="s">
        <v>120</v>
      </c>
      <c r="D39" s="15">
        <v>10.2</v>
      </c>
      <c r="E39" s="16" t="s">
        <v>20</v>
      </c>
      <c r="F39" s="15" t="s">
        <v>21</v>
      </c>
      <c r="G39" s="15" t="s">
        <v>22</v>
      </c>
      <c r="H39" s="14" t="s">
        <v>121</v>
      </c>
      <c r="I39" s="14" t="s">
        <v>24</v>
      </c>
      <c r="J39" s="15">
        <v>380</v>
      </c>
      <c r="K39" s="21">
        <f t="shared" si="1"/>
        <v>9180</v>
      </c>
      <c r="L39" s="15">
        <v>11</v>
      </c>
      <c r="M39" s="16" t="s">
        <v>25</v>
      </c>
      <c r="N39" s="22">
        <f>K39*0.32</f>
        <v>2937.6</v>
      </c>
      <c r="O39" s="23">
        <v>0.6</v>
      </c>
      <c r="P39" s="24"/>
    </row>
    <row r="40" s="2" customFormat="1" ht="39" customHeight="1" spans="1:16">
      <c r="A40" s="13">
        <v>36</v>
      </c>
      <c r="B40" s="14" t="s">
        <v>122</v>
      </c>
      <c r="C40" s="14" t="s">
        <v>123</v>
      </c>
      <c r="D40" s="15">
        <v>12</v>
      </c>
      <c r="E40" s="16" t="s">
        <v>20</v>
      </c>
      <c r="F40" s="15" t="s">
        <v>21</v>
      </c>
      <c r="G40" s="15" t="s">
        <v>22</v>
      </c>
      <c r="H40" s="14" t="s">
        <v>124</v>
      </c>
      <c r="I40" s="14" t="s">
        <v>24</v>
      </c>
      <c r="J40" s="15">
        <v>380</v>
      </c>
      <c r="K40" s="21">
        <f t="shared" ref="K40:K49" si="3">D40*900</f>
        <v>10800</v>
      </c>
      <c r="L40" s="15">
        <v>10</v>
      </c>
      <c r="M40" s="16" t="s">
        <v>25</v>
      </c>
      <c r="N40" s="22">
        <f t="shared" ref="N40:N49" si="4">K40*0.32</f>
        <v>3456</v>
      </c>
      <c r="O40" s="23">
        <v>0.6</v>
      </c>
      <c r="P40" s="24"/>
    </row>
    <row r="41" s="2" customFormat="1" ht="39" customHeight="1" spans="1:16">
      <c r="A41" s="13">
        <v>37</v>
      </c>
      <c r="B41" s="14" t="s">
        <v>125</v>
      </c>
      <c r="C41" s="14" t="s">
        <v>126</v>
      </c>
      <c r="D41" s="15">
        <v>14.58</v>
      </c>
      <c r="E41" s="16" t="s">
        <v>20</v>
      </c>
      <c r="F41" s="15" t="s">
        <v>21</v>
      </c>
      <c r="G41" s="15" t="s">
        <v>22</v>
      </c>
      <c r="H41" s="14" t="s">
        <v>127</v>
      </c>
      <c r="I41" s="14" t="s">
        <v>24</v>
      </c>
      <c r="J41" s="15">
        <v>380</v>
      </c>
      <c r="K41" s="21">
        <f t="shared" si="3"/>
        <v>13122</v>
      </c>
      <c r="L41" s="15">
        <v>12</v>
      </c>
      <c r="M41" s="16" t="s">
        <v>25</v>
      </c>
      <c r="N41" s="22">
        <f t="shared" si="4"/>
        <v>4199.04</v>
      </c>
      <c r="O41" s="23">
        <v>0.6</v>
      </c>
      <c r="P41" s="24" t="s">
        <v>128</v>
      </c>
    </row>
    <row r="42" s="2" customFormat="1" ht="39" customHeight="1" spans="1:16">
      <c r="A42" s="13">
        <v>38</v>
      </c>
      <c r="B42" s="14" t="s">
        <v>129</v>
      </c>
      <c r="C42" s="14" t="s">
        <v>130</v>
      </c>
      <c r="D42" s="15">
        <v>18.27</v>
      </c>
      <c r="E42" s="16" t="s">
        <v>20</v>
      </c>
      <c r="F42" s="15" t="s">
        <v>21</v>
      </c>
      <c r="G42" s="15" t="s">
        <v>22</v>
      </c>
      <c r="H42" s="14" t="s">
        <v>131</v>
      </c>
      <c r="I42" s="14" t="s">
        <v>24</v>
      </c>
      <c r="J42" s="15">
        <v>380</v>
      </c>
      <c r="K42" s="21">
        <f t="shared" si="3"/>
        <v>16443</v>
      </c>
      <c r="L42" s="15">
        <v>15</v>
      </c>
      <c r="M42" s="16" t="s">
        <v>25</v>
      </c>
      <c r="N42" s="22">
        <f t="shared" si="4"/>
        <v>5261.76</v>
      </c>
      <c r="O42" s="23">
        <v>0.6</v>
      </c>
      <c r="P42" s="24"/>
    </row>
    <row r="43" s="2" customFormat="1" ht="39" customHeight="1" spans="1:16">
      <c r="A43" s="13">
        <v>39</v>
      </c>
      <c r="B43" s="14" t="s">
        <v>132</v>
      </c>
      <c r="C43" s="14" t="s">
        <v>133</v>
      </c>
      <c r="D43" s="15">
        <v>21.35</v>
      </c>
      <c r="E43" s="16" t="s">
        <v>20</v>
      </c>
      <c r="F43" s="15" t="s">
        <v>21</v>
      </c>
      <c r="G43" s="15" t="s">
        <v>22</v>
      </c>
      <c r="H43" s="14" t="s">
        <v>131</v>
      </c>
      <c r="I43" s="14" t="s">
        <v>24</v>
      </c>
      <c r="J43" s="15">
        <v>380</v>
      </c>
      <c r="K43" s="21">
        <f t="shared" si="3"/>
        <v>19215</v>
      </c>
      <c r="L43" s="15">
        <v>18</v>
      </c>
      <c r="M43" s="16" t="s">
        <v>25</v>
      </c>
      <c r="N43" s="22">
        <f t="shared" si="4"/>
        <v>6148.8</v>
      </c>
      <c r="O43" s="23">
        <v>0.6</v>
      </c>
      <c r="P43" s="24"/>
    </row>
    <row r="44" s="2" customFormat="1" ht="39" customHeight="1" spans="1:16">
      <c r="A44" s="13">
        <v>40</v>
      </c>
      <c r="B44" s="14" t="s">
        <v>134</v>
      </c>
      <c r="C44" s="14" t="s">
        <v>135</v>
      </c>
      <c r="D44" s="15">
        <v>19.215</v>
      </c>
      <c r="E44" s="16" t="s">
        <v>20</v>
      </c>
      <c r="F44" s="15" t="s">
        <v>21</v>
      </c>
      <c r="G44" s="15" t="s">
        <v>22</v>
      </c>
      <c r="H44" s="14" t="s">
        <v>131</v>
      </c>
      <c r="I44" s="14" t="s">
        <v>24</v>
      </c>
      <c r="J44" s="15">
        <v>380</v>
      </c>
      <c r="K44" s="21">
        <f t="shared" si="3"/>
        <v>17293.5</v>
      </c>
      <c r="L44" s="15">
        <v>16</v>
      </c>
      <c r="M44" s="16" t="s">
        <v>25</v>
      </c>
      <c r="N44" s="22">
        <f t="shared" si="4"/>
        <v>5533.92</v>
      </c>
      <c r="O44" s="23">
        <v>0.6</v>
      </c>
      <c r="P44" s="24"/>
    </row>
    <row r="45" s="2" customFormat="1" ht="39" customHeight="1" spans="1:16">
      <c r="A45" s="13">
        <v>41</v>
      </c>
      <c r="B45" s="14" t="s">
        <v>136</v>
      </c>
      <c r="C45" s="14" t="s">
        <v>137</v>
      </c>
      <c r="D45" s="15">
        <v>20</v>
      </c>
      <c r="E45" s="16" t="s">
        <v>20</v>
      </c>
      <c r="F45" s="15" t="s">
        <v>21</v>
      </c>
      <c r="G45" s="15" t="s">
        <v>22</v>
      </c>
      <c r="H45" s="14" t="s">
        <v>138</v>
      </c>
      <c r="I45" s="14" t="s">
        <v>24</v>
      </c>
      <c r="J45" s="15">
        <v>380</v>
      </c>
      <c r="K45" s="21">
        <f t="shared" si="3"/>
        <v>18000</v>
      </c>
      <c r="L45" s="15">
        <v>17</v>
      </c>
      <c r="M45" s="16" t="s">
        <v>25</v>
      </c>
      <c r="N45" s="22">
        <f t="shared" si="4"/>
        <v>5760</v>
      </c>
      <c r="O45" s="23">
        <v>0.6</v>
      </c>
      <c r="P45" s="24"/>
    </row>
    <row r="46" s="2" customFormat="1" ht="58" customHeight="1" spans="1:16">
      <c r="A46" s="13">
        <v>42</v>
      </c>
      <c r="B46" s="14" t="s">
        <v>139</v>
      </c>
      <c r="C46" s="14" t="s">
        <v>140</v>
      </c>
      <c r="D46" s="15">
        <v>19</v>
      </c>
      <c r="E46" s="16" t="s">
        <v>20</v>
      </c>
      <c r="F46" s="15" t="s">
        <v>21</v>
      </c>
      <c r="G46" s="15" t="s">
        <v>22</v>
      </c>
      <c r="H46" s="14" t="s">
        <v>141</v>
      </c>
      <c r="I46" s="14" t="s">
        <v>24</v>
      </c>
      <c r="J46" s="15">
        <v>380</v>
      </c>
      <c r="K46" s="21">
        <f t="shared" si="3"/>
        <v>17100</v>
      </c>
      <c r="L46" s="15">
        <v>18</v>
      </c>
      <c r="M46" s="16" t="s">
        <v>25</v>
      </c>
      <c r="N46" s="22">
        <f t="shared" si="4"/>
        <v>5472</v>
      </c>
      <c r="O46" s="23">
        <v>0.6</v>
      </c>
      <c r="P46" s="24" t="s">
        <v>142</v>
      </c>
    </row>
    <row r="47" s="2" customFormat="1" ht="39" customHeight="1" spans="1:16">
      <c r="A47" s="13">
        <v>43</v>
      </c>
      <c r="B47" s="14" t="s">
        <v>143</v>
      </c>
      <c r="C47" s="14" t="s">
        <v>144</v>
      </c>
      <c r="D47" s="15">
        <v>5</v>
      </c>
      <c r="E47" s="16" t="s">
        <v>20</v>
      </c>
      <c r="F47" s="15" t="s">
        <v>21</v>
      </c>
      <c r="G47" s="15" t="s">
        <v>22</v>
      </c>
      <c r="H47" s="14" t="s">
        <v>145</v>
      </c>
      <c r="I47" s="14" t="s">
        <v>24</v>
      </c>
      <c r="J47" s="15">
        <v>220</v>
      </c>
      <c r="K47" s="21">
        <f t="shared" si="3"/>
        <v>4500</v>
      </c>
      <c r="L47" s="15">
        <v>3</v>
      </c>
      <c r="M47" s="16" t="s">
        <v>25</v>
      </c>
      <c r="N47" s="22">
        <f t="shared" si="4"/>
        <v>1440</v>
      </c>
      <c r="O47" s="23">
        <v>0.6</v>
      </c>
      <c r="P47" s="24"/>
    </row>
    <row r="48" s="2" customFormat="1" ht="39" customHeight="1" spans="1:16">
      <c r="A48" s="13">
        <v>44</v>
      </c>
      <c r="B48" s="14" t="s">
        <v>146</v>
      </c>
      <c r="C48" s="14" t="s">
        <v>147</v>
      </c>
      <c r="D48" s="15">
        <v>15.66</v>
      </c>
      <c r="E48" s="16" t="s">
        <v>20</v>
      </c>
      <c r="F48" s="15" t="s">
        <v>21</v>
      </c>
      <c r="G48" s="15" t="s">
        <v>22</v>
      </c>
      <c r="H48" s="14" t="s">
        <v>148</v>
      </c>
      <c r="I48" s="14" t="s">
        <v>24</v>
      </c>
      <c r="J48" s="15">
        <v>380</v>
      </c>
      <c r="K48" s="21">
        <f t="shared" si="3"/>
        <v>14094</v>
      </c>
      <c r="L48" s="15">
        <v>13</v>
      </c>
      <c r="M48" s="16" t="s">
        <v>25</v>
      </c>
      <c r="N48" s="22">
        <f t="shared" si="4"/>
        <v>4510.08</v>
      </c>
      <c r="O48" s="23">
        <v>0.6</v>
      </c>
      <c r="P48" s="24"/>
    </row>
    <row r="49" s="2" customFormat="1" ht="39" customHeight="1" spans="1:16">
      <c r="A49" s="17">
        <v>45</v>
      </c>
      <c r="B49" s="14" t="s">
        <v>136</v>
      </c>
      <c r="C49" s="14" t="s">
        <v>149</v>
      </c>
      <c r="D49" s="15">
        <v>15</v>
      </c>
      <c r="E49" s="16" t="s">
        <v>20</v>
      </c>
      <c r="F49" s="15" t="s">
        <v>21</v>
      </c>
      <c r="G49" s="15" t="s">
        <v>22</v>
      </c>
      <c r="H49" s="14" t="s">
        <v>138</v>
      </c>
      <c r="I49" s="14" t="s">
        <v>24</v>
      </c>
      <c r="J49" s="15">
        <v>380</v>
      </c>
      <c r="K49" s="21">
        <f t="shared" si="3"/>
        <v>13500</v>
      </c>
      <c r="L49" s="15">
        <v>13</v>
      </c>
      <c r="M49" s="16" t="s">
        <v>25</v>
      </c>
      <c r="N49" s="22">
        <f t="shared" si="4"/>
        <v>4320</v>
      </c>
      <c r="O49" s="23">
        <v>0.6</v>
      </c>
      <c r="P49" s="14"/>
    </row>
    <row r="50" s="2" customFormat="1" ht="39" customHeight="1" spans="1:16">
      <c r="A50" s="18"/>
      <c r="B50" s="19"/>
      <c r="C50" s="19"/>
      <c r="D50" s="18"/>
      <c r="E50" s="20"/>
      <c r="F50" s="18"/>
      <c r="G50" s="18"/>
      <c r="H50" s="19"/>
      <c r="I50" s="19"/>
      <c r="J50" s="18"/>
      <c r="K50" s="25"/>
      <c r="L50" s="18"/>
      <c r="M50" s="20"/>
      <c r="N50" s="26"/>
      <c r="O50" s="27"/>
      <c r="P50" s="19"/>
    </row>
  </sheetData>
  <mergeCells count="2">
    <mergeCell ref="A1:C1"/>
    <mergeCell ref="A2:P2"/>
  </mergeCells>
  <printOptions horizontalCentered="1"/>
  <pageMargins left="0.432638888888889" right="0.432638888888889" top="0.786805555555556" bottom="0.786805555555556" header="0.297916666666667" footer="0.297916666666667"/>
  <pageSetup paperSize="9" scale="71" orientation="landscape" horizontalDpi="600"/>
  <headerFooter>
    <oddFooter>&amp;C&amp;16- &amp;P+2 -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子衿</cp:lastModifiedBy>
  <dcterms:created xsi:type="dcterms:W3CDTF">2006-09-13T11:21:00Z</dcterms:created>
  <dcterms:modified xsi:type="dcterms:W3CDTF">2018-12-18T08:04:22Z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2052-11.1.0.8205</vt:lpwstr>
  </property>
  <property fmtid="{D5CDD505-2E9C-101B-9397-08002B2CF9AE}" pid="3" name="KSORubyTemplateID" linkTarget="0">
    <vt:lpwstr>11</vt:lpwstr>
  </property>
</Properties>
</file>