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320" windowHeight="9630" tabRatio="947" activeTab="15"/>
  </bookViews>
  <sheets>
    <sheet name="封面" sheetId="8" r:id="rId1"/>
    <sheet name="目录" sheetId="9" r:id="rId2"/>
    <sheet name="第一部分 概况" sheetId="10" r:id="rId3"/>
    <sheet name="第二部分 2018年部门预算表" sheetId="11" r:id="rId4"/>
    <sheet name="表1" sheetId="12" r:id="rId5"/>
    <sheet name="表2" sheetId="13" r:id="rId6"/>
    <sheet name="表3" sheetId="14" r:id="rId7"/>
    <sheet name="表4" sheetId="15" r:id="rId8"/>
    <sheet name="表5" sheetId="3" r:id="rId9"/>
    <sheet name="表6" sheetId="4" r:id="rId10"/>
    <sheet name="表7" sheetId="5" r:id="rId11"/>
    <sheet name="表8" sheetId="16" r:id="rId12"/>
    <sheet name="表9" sheetId="7" r:id="rId13"/>
    <sheet name="表10" sheetId="17" r:id="rId14"/>
    <sheet name="表11" sheetId="18" r:id="rId15"/>
    <sheet name="第三部分  名词解释" sheetId="20" r:id="rId16"/>
  </sheets>
  <definedNames>
    <definedName name="_xlnm.Print_Titles" localSheetId="9">表6!$1:$4</definedName>
    <definedName name="_xlnm.Print_Titles" localSheetId="10">表7!$1:$4</definedName>
  </definedNames>
  <calcPr calcId="125725"/>
</workbook>
</file>

<file path=xl/calcChain.xml><?xml version="1.0" encoding="utf-8"?>
<calcChain xmlns="http://schemas.openxmlformats.org/spreadsheetml/2006/main">
  <c r="B10" i="14"/>
  <c r="D13" i="18"/>
  <c r="B6"/>
  <c r="B13" s="1"/>
  <c r="B8"/>
  <c r="C6"/>
  <c r="C13" s="1"/>
  <c r="C7"/>
  <c r="B7" s="1"/>
  <c r="C8"/>
  <c r="C9"/>
  <c r="B9" s="1"/>
  <c r="C10"/>
  <c r="B10" s="1"/>
  <c r="C10" i="17"/>
  <c r="D10"/>
  <c r="B10"/>
  <c r="C9" i="5"/>
  <c r="C30"/>
  <c r="C6" i="4"/>
  <c r="E8" i="3"/>
  <c r="E7" s="1"/>
  <c r="E10"/>
  <c r="E17"/>
  <c r="D11"/>
  <c r="D10" s="1"/>
  <c r="E11"/>
  <c r="D19"/>
  <c r="C19" s="1"/>
  <c r="D20"/>
  <c r="D24"/>
  <c r="D25"/>
  <c r="D27"/>
  <c r="C27" s="1"/>
  <c r="D28"/>
  <c r="C12"/>
  <c r="C13"/>
  <c r="C14"/>
  <c r="C15"/>
  <c r="C16"/>
  <c r="C17"/>
  <c r="C18"/>
  <c r="C20"/>
  <c r="C21"/>
  <c r="C22"/>
  <c r="C23"/>
  <c r="C24"/>
  <c r="C25"/>
  <c r="C26"/>
  <c r="C28"/>
  <c r="C29"/>
  <c r="C12" i="18"/>
  <c r="B12" s="1"/>
  <c r="C11"/>
  <c r="B11" s="1"/>
  <c r="C7" i="17"/>
  <c r="B7" s="1"/>
  <c r="C8"/>
  <c r="B8" s="1"/>
  <c r="C9"/>
  <c r="B9" s="1"/>
  <c r="C6"/>
  <c r="B6" s="1"/>
  <c r="C8" i="3"/>
  <c r="C9"/>
  <c r="B8" i="16"/>
  <c r="B6" s="1"/>
  <c r="C36" i="5"/>
  <c r="C6"/>
  <c r="C53" i="4"/>
  <c r="C50"/>
  <c r="C43"/>
  <c r="C41"/>
  <c r="C18"/>
  <c r="D11" i="15"/>
  <c r="B11"/>
  <c r="D18" i="12"/>
  <c r="D17"/>
  <c r="D16"/>
  <c r="D8"/>
  <c r="D14" s="1"/>
  <c r="B5" i="14"/>
  <c r="B18" i="12"/>
  <c r="B17"/>
  <c r="B16"/>
  <c r="B12"/>
  <c r="B11"/>
  <c r="B14" s="1"/>
  <c r="B20" s="1"/>
  <c r="B10"/>
  <c r="B9"/>
  <c r="B8"/>
  <c r="B7"/>
  <c r="B13" i="13"/>
  <c r="B10"/>
  <c r="B18" s="1"/>
  <c r="B24" s="1"/>
  <c r="D20" i="12" l="1"/>
  <c r="C5" i="5"/>
  <c r="C5" i="4"/>
  <c r="D6" i="3"/>
  <c r="C10"/>
  <c r="C7"/>
  <c r="E6"/>
  <c r="C11"/>
  <c r="B17" i="14"/>
  <c r="B23" s="1"/>
  <c r="C6" i="3" l="1"/>
</calcChain>
</file>

<file path=xl/sharedStrings.xml><?xml version="1.0" encoding="utf-8"?>
<sst xmlns="http://schemas.openxmlformats.org/spreadsheetml/2006/main" count="448" uniqueCount="270">
  <si>
    <t>本年收入合计</t>
    <phoneticPr fontId="1" type="noConversion"/>
  </si>
  <si>
    <t>支出总计</t>
    <phoneticPr fontId="1" type="noConversion"/>
  </si>
  <si>
    <t>收入</t>
    <phoneticPr fontId="1" type="noConversion"/>
  </si>
  <si>
    <t>科目编码</t>
    <phoneticPr fontId="1" type="noConversion"/>
  </si>
  <si>
    <t>科目名称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</si>
  <si>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</si>
  <si>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</si>
  <si>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</si>
  <si>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单位：元</t>
    <phoneticPr fontId="1" type="noConversion"/>
  </si>
  <si>
    <t>目录</t>
  </si>
  <si>
    <t>第一部分  部门概况</t>
  </si>
  <si>
    <t>一、部门主要职责</t>
  </si>
  <si>
    <t>二、部门预算单位构成及机构设置</t>
  </si>
  <si>
    <t>一、收支总体情况表</t>
  </si>
  <si>
    <t>二、收入总体情况表</t>
  </si>
  <si>
    <t>三、支出总体情况表</t>
  </si>
  <si>
    <t>四、财政拨款收支总体情况表</t>
  </si>
  <si>
    <t>五、一般公共预算支出表（按功能分类科目）</t>
  </si>
  <si>
    <t>六、一般公共预算基本支出表（按支出经济分类科目）</t>
  </si>
  <si>
    <t>七、一般公共预算项目支出表（按支出经济分类科目）</t>
  </si>
  <si>
    <t>八、一般公共预算安排的行政经费及“三公”经费预算表</t>
  </si>
  <si>
    <t>九、政府性基金预算支出表</t>
  </si>
  <si>
    <t>十、部门预算基本支出预算表</t>
  </si>
  <si>
    <t>十一、部门预算项目支出及其他支出预算表</t>
  </si>
  <si>
    <t>一、主要职责</t>
    <phoneticPr fontId="1" type="noConversion"/>
  </si>
  <si>
    <t>二、机构设置</t>
    <phoneticPr fontId="1" type="noConversion"/>
  </si>
  <si>
    <t>表1</t>
    <phoneticPr fontId="1" type="noConversion"/>
  </si>
  <si>
    <t>支出</t>
    <phoneticPr fontId="1" type="noConversion"/>
  </si>
  <si>
    <t>项目</t>
    <phoneticPr fontId="1" type="noConversion"/>
  </si>
  <si>
    <t>XX年预算</t>
    <phoneticPr fontId="1" type="noConversion"/>
  </si>
  <si>
    <t>单位：万元</t>
    <phoneticPr fontId="1" type="noConversion"/>
  </si>
  <si>
    <t>一、财政拨款</t>
    <phoneticPr fontId="1" type="noConversion"/>
  </si>
  <si>
    <t xml:space="preserve">   一般公共预算</t>
    <phoneticPr fontId="1" type="noConversion"/>
  </si>
  <si>
    <t xml:space="preserve">  政府性基金预算</t>
    <phoneticPr fontId="1" type="noConversion"/>
  </si>
  <si>
    <t xml:space="preserve">  国有资本经营预算</t>
    <phoneticPr fontId="1" type="noConversion"/>
  </si>
  <si>
    <t xml:space="preserve">  社会保险基金预算</t>
    <phoneticPr fontId="1" type="noConversion"/>
  </si>
  <si>
    <t>二、财政专户拨款</t>
    <phoneticPr fontId="1" type="noConversion"/>
  </si>
  <si>
    <t>三、其他资金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</si>
  <si>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</si>
  <si>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</si>
  <si>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六、用事业基金弥补收支总额</t>
    <phoneticPr fontId="1" type="noConversion"/>
  </si>
  <si>
    <t>收入合计</t>
    <phoneticPr fontId="1" type="noConversion"/>
  </si>
  <si>
    <t>一、基本支出</t>
    <phoneticPr fontId="1" type="noConversion"/>
  </si>
  <si>
    <t>二、项目支出</t>
    <phoneticPr fontId="1" type="noConversion"/>
  </si>
  <si>
    <t>三、事业单位经营支出</t>
    <phoneticPr fontId="1" type="noConversion"/>
  </si>
  <si>
    <t>本年支出合计</t>
    <phoneticPr fontId="1" type="noConversion"/>
  </si>
  <si>
    <t>四、对附属单位补助支出</t>
    <phoneticPr fontId="1" type="noConversion"/>
  </si>
  <si>
    <t>五、上缴上级支出</t>
    <phoneticPr fontId="1" type="noConversion"/>
  </si>
  <si>
    <t>六、结转下年</t>
    <phoneticPr fontId="1" type="noConversion"/>
  </si>
  <si>
    <t>收支总体情况表</t>
    <phoneticPr fontId="1" type="noConversion"/>
  </si>
  <si>
    <t>表2</t>
    <phoneticPr fontId="1" type="noConversion"/>
  </si>
  <si>
    <t xml:space="preserve">  教育收费</t>
    <phoneticPr fontId="1" type="noConversion"/>
  </si>
  <si>
    <t xml:space="preserve">  其他财政收入拨款</t>
    <phoneticPr fontId="1" type="noConversion"/>
  </si>
  <si>
    <t xml:space="preserve">  事业收入</t>
    <phoneticPr fontId="1" type="noConversion"/>
  </si>
  <si>
    <t xml:space="preserve">  事业单位经营收入</t>
    <phoneticPr fontId="1" type="noConversion"/>
  </si>
  <si>
    <t xml:space="preserve">  其他收入</t>
    <phoneticPr fontId="1" type="noConversion"/>
  </si>
  <si>
    <t>收入总体情况表</t>
    <phoneticPr fontId="1" type="noConversion"/>
  </si>
  <si>
    <t>表3</t>
    <phoneticPr fontId="1" type="noConversion"/>
  </si>
  <si>
    <t xml:space="preserve">  工资福利支出</t>
    <phoneticPr fontId="1" type="noConversion"/>
  </si>
  <si>
    <t xml:space="preserve">  对个人和家庭的补助</t>
    <phoneticPr fontId="1" type="noConversion"/>
  </si>
  <si>
    <t>支出总体情况表</t>
    <phoneticPr fontId="1" type="noConversion"/>
  </si>
  <si>
    <t>表4</t>
    <phoneticPr fontId="1" type="noConversion"/>
  </si>
  <si>
    <t>一、一般公共预算</t>
    <phoneticPr fontId="1" type="noConversion"/>
  </si>
  <si>
    <t>二、政府性基金预算</t>
    <phoneticPr fontId="1" type="noConversion"/>
  </si>
  <si>
    <t>三、国有资本经营预算</t>
    <phoneticPr fontId="1" type="noConversion"/>
  </si>
  <si>
    <t>四、社会保障基金预算</t>
    <phoneticPr fontId="1" type="noConversion"/>
  </si>
  <si>
    <t>财政拨款总体情况表</t>
    <phoneticPr fontId="1" type="noConversion"/>
  </si>
  <si>
    <t>合计</t>
    <phoneticPr fontId="1" type="noConversion"/>
  </si>
  <si>
    <t>一般公共服务支出</t>
    <phoneticPr fontId="1" type="noConversion"/>
  </si>
  <si>
    <t xml:space="preserve">  20101</t>
    <phoneticPr fontId="1" type="noConversion"/>
  </si>
  <si>
    <t xml:space="preserve">    2010101</t>
    <phoneticPr fontId="1" type="noConversion"/>
  </si>
  <si>
    <t>一般公共预算支出表（按功能分类科目）</t>
    <phoneticPr fontId="1" type="noConversion"/>
  </si>
  <si>
    <t>表5</t>
    <phoneticPr fontId="1" type="noConversion"/>
  </si>
  <si>
    <t>表6</t>
    <phoneticPr fontId="1" type="noConversion"/>
  </si>
  <si>
    <t>政府预算支出经济分类</t>
    <phoneticPr fontId="1" type="noConversion"/>
  </si>
  <si>
    <t>部门预算支出经济科目</t>
    <phoneticPr fontId="1" type="noConversion"/>
  </si>
  <si>
    <t>单位：万元</t>
    <phoneticPr fontId="1" type="noConversion"/>
  </si>
  <si>
    <t>一般公共预算基本支出情况表（按支出经济分类科目）</t>
    <phoneticPr fontId="1" type="noConversion"/>
  </si>
  <si>
    <t>五、附属单位上缴收入</t>
    <phoneticPr fontId="1" type="noConversion"/>
  </si>
  <si>
    <t>[501]机关工资福利支出</t>
    <phoneticPr fontId="1" type="noConversion"/>
  </si>
  <si>
    <t>[50101]工资奖金津补贴</t>
    <phoneticPr fontId="1" type="noConversion"/>
  </si>
  <si>
    <t>[50199]其他工资福利支出</t>
    <phoneticPr fontId="1" type="noConversion"/>
  </si>
  <si>
    <t>[502]机关商品和服务支出</t>
    <phoneticPr fontId="1" type="noConversion"/>
  </si>
  <si>
    <t>[50201]办公经费</t>
    <phoneticPr fontId="1" type="noConversion"/>
  </si>
  <si>
    <t>[50202]会议费</t>
    <phoneticPr fontId="1" type="noConversion"/>
  </si>
  <si>
    <t>[50203]培训费</t>
    <phoneticPr fontId="1" type="noConversion"/>
  </si>
  <si>
    <t>[50205]委托业务费</t>
    <phoneticPr fontId="1" type="noConversion"/>
  </si>
  <si>
    <t>[50206]公务接待费</t>
    <phoneticPr fontId="1" type="noConversion"/>
  </si>
  <si>
    <t>[50207]因公出国（境）费用</t>
    <phoneticPr fontId="1" type="noConversion"/>
  </si>
  <si>
    <t>[50208]公务用车运行维护费</t>
    <phoneticPr fontId="1" type="noConversion"/>
  </si>
  <si>
    <t>[50209]维修（护）费</t>
    <phoneticPr fontId="1" type="noConversion"/>
  </si>
  <si>
    <t>[50299]其他商品和服务支出</t>
    <phoneticPr fontId="1" type="noConversion"/>
  </si>
  <si>
    <t>[503]机关资本性支出（一）</t>
    <phoneticPr fontId="1" type="noConversion"/>
  </si>
  <si>
    <t>[50306]设备购置</t>
    <phoneticPr fontId="1" type="noConversion"/>
  </si>
  <si>
    <t>[505]对事业单位经常性补助</t>
    <phoneticPr fontId="1" type="noConversion"/>
  </si>
  <si>
    <t>[50501]工资福利支出</t>
    <phoneticPr fontId="1" type="noConversion"/>
  </si>
  <si>
    <t>[50502]商品和服务支出</t>
    <phoneticPr fontId="1" type="noConversion"/>
  </si>
  <si>
    <t>[509]对个人和家庭的补助</t>
    <phoneticPr fontId="1" type="noConversion"/>
  </si>
  <si>
    <t>[50901]社会福利和救助</t>
    <phoneticPr fontId="1" type="noConversion"/>
  </si>
  <si>
    <t>[50905]离退休费</t>
    <phoneticPr fontId="1" type="noConversion"/>
  </si>
  <si>
    <t>[50999]其他对个人和家庭的补助</t>
    <phoneticPr fontId="1" type="noConversion"/>
  </si>
  <si>
    <t>[301]工资福利支出</t>
    <phoneticPr fontId="1" type="noConversion"/>
  </si>
  <si>
    <t>[30101]基本工资</t>
    <phoneticPr fontId="1" type="noConversion"/>
  </si>
  <si>
    <t>[30102]津贴补贴</t>
    <phoneticPr fontId="1" type="noConversion"/>
  </si>
  <si>
    <t>[30103]奖金</t>
    <phoneticPr fontId="1" type="noConversion"/>
  </si>
  <si>
    <t>[30113]住房公积金</t>
    <phoneticPr fontId="1" type="noConversion"/>
  </si>
  <si>
    <t>[30106]伙食补助费</t>
    <phoneticPr fontId="1" type="noConversion"/>
  </si>
  <si>
    <t>[302]商品和服务支出</t>
    <phoneticPr fontId="1" type="noConversion"/>
  </si>
  <si>
    <t>[30201]办公费</t>
    <phoneticPr fontId="1" type="noConversion"/>
  </si>
  <si>
    <t>[30202]印刷费</t>
    <phoneticPr fontId="1" type="noConversion"/>
  </si>
  <si>
    <t>[30204]手续费</t>
    <phoneticPr fontId="1" type="noConversion"/>
  </si>
  <si>
    <t>[30205]水费</t>
    <phoneticPr fontId="1" type="noConversion"/>
  </si>
  <si>
    <t>[30206]电费</t>
    <phoneticPr fontId="1" type="noConversion"/>
  </si>
  <si>
    <t>[30209]物业管理费</t>
    <phoneticPr fontId="1" type="noConversion"/>
  </si>
  <si>
    <t>[30211]差旅费</t>
    <phoneticPr fontId="1" type="noConversion"/>
  </si>
  <si>
    <t>[30214]租赁费</t>
    <phoneticPr fontId="1" type="noConversion"/>
  </si>
  <si>
    <t>[30228]工会经费</t>
    <phoneticPr fontId="1" type="noConversion"/>
  </si>
  <si>
    <t>[30229]福利费</t>
    <phoneticPr fontId="1" type="noConversion"/>
  </si>
  <si>
    <t>[30239]其他交通费用</t>
    <phoneticPr fontId="1" type="noConversion"/>
  </si>
  <si>
    <t>[30215]会议费</t>
    <phoneticPr fontId="1" type="noConversion"/>
  </si>
  <si>
    <t>[30216]培训费</t>
    <phoneticPr fontId="1" type="noConversion"/>
  </si>
  <si>
    <t>[30203]咨询费</t>
    <phoneticPr fontId="1" type="noConversion"/>
  </si>
  <si>
    <t>[30226]劳务费</t>
    <phoneticPr fontId="1" type="noConversion"/>
  </si>
  <si>
    <t>[30227]委托业务费</t>
    <phoneticPr fontId="1" type="noConversion"/>
  </si>
  <si>
    <t>[30217]公务接待费</t>
    <phoneticPr fontId="1" type="noConversion"/>
  </si>
  <si>
    <t>[30212]因公出国（境）费用</t>
    <phoneticPr fontId="1" type="noConversion"/>
  </si>
  <si>
    <t>[30231]公务用车运行维护费</t>
    <phoneticPr fontId="1" type="noConversion"/>
  </si>
  <si>
    <t>[30213]维修（护）费</t>
    <phoneticPr fontId="1" type="noConversion"/>
  </si>
  <si>
    <t>[30299]其他商品和服务支出</t>
    <phoneticPr fontId="1" type="noConversion"/>
  </si>
  <si>
    <t>[310]资本性支出</t>
    <phoneticPr fontId="1" type="noConversion"/>
  </si>
  <si>
    <t>[31002]办公设备购置</t>
    <phoneticPr fontId="1" type="noConversion"/>
  </si>
  <si>
    <t>[30106]其他工资福利支出</t>
    <phoneticPr fontId="1" type="noConversion"/>
  </si>
  <si>
    <t>[30112]绩效工资</t>
    <phoneticPr fontId="1" type="noConversion"/>
  </si>
  <si>
    <t>[303]对个人和家庭的补助</t>
    <phoneticPr fontId="1" type="noConversion"/>
  </si>
  <si>
    <t>[30304]抚恤金</t>
    <phoneticPr fontId="1" type="noConversion"/>
  </si>
  <si>
    <t>[30305]生活补助</t>
    <phoneticPr fontId="1" type="noConversion"/>
  </si>
  <si>
    <t>[30307]医疗费补助</t>
    <phoneticPr fontId="1" type="noConversion"/>
  </si>
  <si>
    <t>[30309]奖励金</t>
    <phoneticPr fontId="1" type="noConversion"/>
  </si>
  <si>
    <t>[30301]离休费</t>
    <phoneticPr fontId="1" type="noConversion"/>
  </si>
  <si>
    <t>[30302]退休费</t>
    <phoneticPr fontId="1" type="noConversion"/>
  </si>
  <si>
    <t>[30399]其他对个人和家庭的补助</t>
    <phoneticPr fontId="1" type="noConversion"/>
  </si>
  <si>
    <t>一般公共预算项目支出情况表（按支出经济分类科目）</t>
    <phoneticPr fontId="1" type="noConversion"/>
  </si>
  <si>
    <t>表7</t>
    <phoneticPr fontId="1" type="noConversion"/>
  </si>
  <si>
    <t>[30199]其他工资福利支出</t>
    <phoneticPr fontId="1" type="noConversion"/>
  </si>
  <si>
    <t>[50301]房屋建筑物购建</t>
    <phoneticPr fontId="1" type="noConversion"/>
  </si>
  <si>
    <t>[31001]房屋建筑物购建</t>
    <phoneticPr fontId="1" type="noConversion"/>
  </si>
  <si>
    <t>[50399]其他资本性支出</t>
    <phoneticPr fontId="1" type="noConversion"/>
  </si>
  <si>
    <t>表8</t>
    <phoneticPr fontId="1" type="noConversion"/>
  </si>
  <si>
    <t>一般公共预算安排的行政经费及“三公”经费预算表</t>
    <phoneticPr fontId="1" type="noConversion"/>
  </si>
  <si>
    <t>行政经费</t>
    <phoneticPr fontId="1" type="noConversion"/>
  </si>
  <si>
    <t>“三公”经费</t>
    <phoneticPr fontId="1" type="noConversion"/>
  </si>
  <si>
    <t xml:space="preserve">    其中：（一）因公出国（境）支出</t>
    <phoneticPr fontId="1" type="noConversion"/>
  </si>
  <si>
    <t xml:space="preserve">          （二）公务用车购置及运行维护支出</t>
    <phoneticPr fontId="1" type="noConversion"/>
  </si>
  <si>
    <t xml:space="preserve">               1.公务用车购置</t>
    <phoneticPr fontId="1" type="noConversion"/>
  </si>
  <si>
    <t xml:space="preserve">               2.公务用车运行维护费</t>
    <phoneticPr fontId="1" type="noConversion"/>
  </si>
  <si>
    <t xml:space="preserve">          （三）公务接待支出</t>
    <phoneticPr fontId="1" type="noConversion"/>
  </si>
  <si>
    <t>备注：</t>
    <phoneticPr fontId="1" type="noConversion"/>
  </si>
  <si>
    <t>[30207]邮电费</t>
    <phoneticPr fontId="1" type="noConversion"/>
  </si>
  <si>
    <t>1、行政经费包括：（1）基本支出。一是包括工资、津贴及奖金、医疗费、住房补贴等（不包括离退休支出，包括离退休人员管理机构的在职人员支出）基本支出；二是包括办公及印刷费、水电费、邮电费、取暖费、交通费、差旅费、会议费、福利费、物业管理费、日常维修费、专用材料费、一般购置费等公用经费支出。（2）一般行政管理项目支出。具体包括出国费、招待费、会议费、办公用房维修租赁、购置费（包括设备、计算机、车辆等）、干部上述非行政单位不纳入统计范围。</t>
    <phoneticPr fontId="1" type="noConversion"/>
  </si>
  <si>
    <t>2、“三公”经费包括因公出国（境）经费、公务用车购置及运行维护费和公务接待费。其中：因公出国（境）经费指行政事业单位工作人员公务出国（境）的住宿费、差旅费、伙食补助费、杂费、培训费等支出；公务用车购置及运行维护费指行政事业单位公务用车购置费、公务用车租用费、燃料费、维修费、过桥过路费、保险费等支出；公务接待费指行政事业单位按规定开支的各类公务接待（外宾接待）费用。</t>
    <phoneticPr fontId="1" type="noConversion"/>
  </si>
  <si>
    <t>表9</t>
    <phoneticPr fontId="1" type="noConversion"/>
  </si>
  <si>
    <t>科目编码</t>
    <phoneticPr fontId="1" type="noConversion"/>
  </si>
  <si>
    <t>功能科目名称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</si>
  <si>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</si>
  <si>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</si>
  <si>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</si>
  <si>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表10</t>
    <phoneticPr fontId="1" type="noConversion"/>
  </si>
  <si>
    <t>总计</t>
    <phoneticPr fontId="1" type="noConversion"/>
  </si>
  <si>
    <t>财政拨款</t>
    <phoneticPr fontId="1" type="noConversion"/>
  </si>
  <si>
    <t>合计</t>
    <phoneticPr fontId="1" type="noConversion"/>
  </si>
  <si>
    <t>一般公共预算</t>
    <phoneticPr fontId="1" type="noConversion"/>
  </si>
  <si>
    <t>政府性基金</t>
    <phoneticPr fontId="1" type="noConversion"/>
  </si>
  <si>
    <t>国有资本经营预算</t>
    <phoneticPr fontId="1" type="noConversion"/>
  </si>
  <si>
    <t>社会保险基金预算</t>
    <phoneticPr fontId="1" type="noConversion"/>
  </si>
  <si>
    <t>财政专户拨款</t>
    <phoneticPr fontId="1" type="noConversion"/>
  </si>
  <si>
    <t>其他资金</t>
    <phoneticPr fontId="1" type="noConversion"/>
  </si>
  <si>
    <t>支出项目类别          （资金使用单位）</t>
    <phoneticPr fontId="1" type="noConversion"/>
  </si>
  <si>
    <t>表11</t>
    <phoneticPr fontId="1" type="noConversion"/>
  </si>
  <si>
    <t>绩效目标</t>
    <phoneticPr fontId="1" type="noConversion"/>
  </si>
  <si>
    <t xml:space="preserve">    （说明：本项为必须公开内容，可解释本部门预算特有的较为专业的名词，或是财政预算编制方面的名词。）</t>
    <phoneticPr fontId="1" type="noConversion"/>
  </si>
  <si>
    <t xml:space="preserve">    （一）</t>
    <phoneticPr fontId="1" type="noConversion"/>
  </si>
  <si>
    <t xml:space="preserve">    （二）</t>
    <phoneticPr fontId="1" type="noConversion"/>
  </si>
  <si>
    <t>附件1：</t>
    <phoneticPr fontId="1" type="noConversion"/>
  </si>
  <si>
    <t>单位名称：中山市公安局大涌分局</t>
    <phoneticPr fontId="1" type="noConversion"/>
  </si>
  <si>
    <t xml:space="preserve">  商品和服务支出</t>
    <phoneticPr fontId="1" type="noConversion"/>
  </si>
  <si>
    <t xml:space="preserve">  资本性支出</t>
    <phoneticPr fontId="1" type="noConversion"/>
  </si>
  <si>
    <t>道路交通管理</t>
  </si>
  <si>
    <t>治安管理</t>
    <phoneticPr fontId="1" type="noConversion"/>
  </si>
  <si>
    <t>刑事侦查</t>
    <phoneticPr fontId="1" type="noConversion"/>
  </si>
  <si>
    <t>居民身份证管理</t>
    <phoneticPr fontId="1" type="noConversion"/>
  </si>
  <si>
    <t>强制隔离戒毒人员生活</t>
    <phoneticPr fontId="1" type="noConversion"/>
  </si>
  <si>
    <t>208</t>
  </si>
  <si>
    <t>社会保障和就业支出</t>
  </si>
  <si>
    <t>住房保障支出</t>
  </si>
  <si>
    <t xml:space="preserve">  20402</t>
    <phoneticPr fontId="1" type="noConversion"/>
  </si>
  <si>
    <t xml:space="preserve">    2040201</t>
    <phoneticPr fontId="1" type="noConversion"/>
  </si>
  <si>
    <t xml:space="preserve">    2040204</t>
    <phoneticPr fontId="1" type="noConversion"/>
  </si>
  <si>
    <t xml:space="preserve">    2040206</t>
    <phoneticPr fontId="1" type="noConversion"/>
  </si>
  <si>
    <t xml:space="preserve">    2040212</t>
    <phoneticPr fontId="1" type="noConversion"/>
  </si>
  <si>
    <t xml:space="preserve">    2040215</t>
    <phoneticPr fontId="1" type="noConversion"/>
  </si>
  <si>
    <t xml:space="preserve">  20408</t>
    <phoneticPr fontId="1" type="noConversion"/>
  </si>
  <si>
    <t xml:space="preserve">    2040804</t>
    <phoneticPr fontId="1" type="noConversion"/>
  </si>
  <si>
    <t xml:space="preserve">  20805</t>
    <phoneticPr fontId="1" type="noConversion"/>
  </si>
  <si>
    <t xml:space="preserve">    2080501</t>
    <phoneticPr fontId="1" type="noConversion"/>
  </si>
  <si>
    <t xml:space="preserve">    2080505</t>
    <phoneticPr fontId="1" type="noConversion"/>
  </si>
  <si>
    <t xml:space="preserve">    2080506</t>
    <phoneticPr fontId="1" type="noConversion"/>
  </si>
  <si>
    <t>221</t>
    <phoneticPr fontId="1" type="noConversion"/>
  </si>
  <si>
    <t>210</t>
    <phoneticPr fontId="1" type="noConversion"/>
  </si>
  <si>
    <t xml:space="preserve">  21011</t>
    <phoneticPr fontId="1" type="noConversion"/>
  </si>
  <si>
    <t xml:space="preserve">    2101101</t>
    <phoneticPr fontId="1" type="noConversion"/>
  </si>
  <si>
    <t xml:space="preserve">  22102</t>
    <phoneticPr fontId="1" type="noConversion"/>
  </si>
  <si>
    <t xml:space="preserve">    2210201</t>
    <phoneticPr fontId="1" type="noConversion"/>
  </si>
  <si>
    <t>[50199]其他工资福利支出</t>
  </si>
  <si>
    <t>[30106]伙食补助费</t>
  </si>
  <si>
    <t>[50102]社会保障费</t>
  </si>
  <si>
    <t>[30108]机关事业单位基本养老保险缴费</t>
  </si>
  <si>
    <t>[30109]职业年金缴费</t>
  </si>
  <si>
    <t>[30110]职工基本医疗保险缴费</t>
  </si>
  <si>
    <t>[30111]公务员医疗补助缴费</t>
  </si>
  <si>
    <t>[30112]其他社会保障缴费</t>
  </si>
  <si>
    <t>[50103]住房公积金</t>
  </si>
  <si>
    <t>[30113]住房公积金</t>
  </si>
  <si>
    <t>[30199]其他工资福利支出</t>
  </si>
  <si>
    <t>[50302]基础设施建设</t>
  </si>
  <si>
    <t>[31005]基础设施建设</t>
  </si>
  <si>
    <t>[31019]其他交通工具购置</t>
    <phoneticPr fontId="1" type="noConversion"/>
  </si>
  <si>
    <t>[31003]专用设备购置</t>
    <phoneticPr fontId="1" type="noConversion"/>
  </si>
  <si>
    <t>[30240]税金及附加费用</t>
    <phoneticPr fontId="1" type="noConversion"/>
  </si>
  <si>
    <t>[50204]专用材料购置费</t>
    <phoneticPr fontId="1" type="noConversion"/>
  </si>
  <si>
    <t>[30224]被装购置费</t>
    <phoneticPr fontId="1" type="noConversion"/>
  </si>
  <si>
    <t>[30218]专用材料费</t>
    <phoneticPr fontId="1" type="noConversion"/>
  </si>
  <si>
    <t>[30229]福利费</t>
    <phoneticPr fontId="1" type="noConversion"/>
  </si>
  <si>
    <t>行政运行(一般公共服务支出)</t>
    <phoneticPr fontId="1" type="noConversion"/>
  </si>
  <si>
    <t>公共安全支出</t>
    <phoneticPr fontId="1" type="noConversion"/>
  </si>
  <si>
    <t>行政运行(公共安全支出)</t>
    <phoneticPr fontId="1" type="noConversion"/>
  </si>
  <si>
    <t>医疗卫生与计划生育支出</t>
    <phoneticPr fontId="1" type="noConversion"/>
  </si>
  <si>
    <t>2018年预算</t>
    <phoneticPr fontId="1" type="noConversion"/>
  </si>
  <si>
    <t>2018年政府性基金预算支出情况表</t>
    <phoneticPr fontId="1" type="noConversion"/>
  </si>
  <si>
    <t>2018年部门预算基本支出预算表</t>
    <phoneticPr fontId="1" type="noConversion"/>
  </si>
  <si>
    <t>2018年部门预算项目支出及其他支出预算表</t>
    <phoneticPr fontId="1" type="noConversion"/>
  </si>
  <si>
    <t xml:space="preserve">  人大事务</t>
    <phoneticPr fontId="1" type="noConversion"/>
  </si>
  <si>
    <t xml:space="preserve">    行政运行</t>
    <phoneticPr fontId="1" type="noConversion"/>
  </si>
  <si>
    <t xml:space="preserve">  公安</t>
    <phoneticPr fontId="1" type="noConversion"/>
  </si>
  <si>
    <t xml:space="preserve">  刑事侦查</t>
    <phoneticPr fontId="1" type="noConversion"/>
  </si>
  <si>
    <t xml:space="preserve">    道路交通管理</t>
    <phoneticPr fontId="1" type="noConversion"/>
  </si>
  <si>
    <t xml:space="preserve">  强制隔离戒毒</t>
    <phoneticPr fontId="1" type="noConversion"/>
  </si>
  <si>
    <t xml:space="preserve">    强制隔离戒毒人员生活</t>
    <phoneticPr fontId="1" type="noConversion"/>
  </si>
  <si>
    <t xml:space="preserve">  行政事业单位离退休</t>
    <phoneticPr fontId="1" type="noConversion"/>
  </si>
  <si>
    <t xml:space="preserve">    归口管理的行政单位离退休</t>
    <phoneticPr fontId="1" type="noConversion"/>
  </si>
  <si>
    <t xml:space="preserve">    机关事业单位基本养老保险缴费支出</t>
    <phoneticPr fontId="1" type="noConversion"/>
  </si>
  <si>
    <t xml:space="preserve">    机关事业单位职业年金缴费支出</t>
    <phoneticPr fontId="1" type="noConversion"/>
  </si>
  <si>
    <t xml:space="preserve">  行政事业单位医疗</t>
    <phoneticPr fontId="1" type="noConversion"/>
  </si>
  <si>
    <t xml:space="preserve">    行政单位医疗</t>
    <phoneticPr fontId="1" type="noConversion"/>
  </si>
  <si>
    <t xml:space="preserve">  住房改革支出</t>
    <phoneticPr fontId="1" type="noConversion"/>
  </si>
  <si>
    <t xml:space="preserve">    住房公积金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</si>
  <si>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</si>
  <si>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</si>
  <si>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</t>
    <phoneticPr fontId="1" type="noConversion"/>
  </si>
  <si>
    <t>资本性支出</t>
    <phoneticPr fontId="1" type="noConversion"/>
  </si>
  <si>
    <t>2018年</t>
    <phoneticPr fontId="1" type="noConversion"/>
  </si>
  <si>
    <t>中山市公安局大涌分局部门预算</t>
    <phoneticPr fontId="1" type="noConversion"/>
  </si>
  <si>
    <t xml:space="preserve">   （一）本部门下属单位具体包括：1、执法勤务机构：指挥中心（加挂办公室牌子）、治安大队、国保大队、刑侦大队、巡警大队、交警大队；
2、综合管理机构：政工监督室（加挂监察室、督察大队牌子）、法制室；
3、派出所：旗山派出所、旗南派出所、旗北派出所
</t>
    <phoneticPr fontId="1" type="noConversion"/>
  </si>
  <si>
    <t>第一部分  中山市公安局大涌分局概况</t>
    <phoneticPr fontId="1" type="noConversion"/>
  </si>
  <si>
    <t>第二部分 2018年部门预算表</t>
    <phoneticPr fontId="1" type="noConversion"/>
  </si>
  <si>
    <t xml:space="preserve">   （二）本部门内设机构、人员构成情况：大涌分局是中山市公安局下属的三类分局，下设内部机构有指挥中心、政工监督室、法制室、刑事侦查大队、治安管理大队、国内安全保卫大队、巡逻警察大队、交通警察大队、旗山派出所、旗南派出所、旗北派出所11个部门。民警编制95名，现实有民警90名，雇员4名，辅警175名。</t>
    <phoneticPr fontId="1" type="noConversion"/>
  </si>
  <si>
    <r>
      <t xml:space="preserve">第二部分  </t>
    </r>
    <r>
      <rPr>
        <b/>
        <u/>
        <sz val="16"/>
        <color theme="1"/>
        <rFont val="宋体"/>
        <family val="3"/>
        <charset val="134"/>
      </rPr>
      <t xml:space="preserve"> 2018 </t>
    </r>
    <r>
      <rPr>
        <b/>
        <sz val="16"/>
        <color theme="1"/>
        <rFont val="宋体"/>
        <family val="3"/>
        <charset val="134"/>
      </rPr>
      <t>年部门预算表</t>
    </r>
    <phoneticPr fontId="1" type="noConversion"/>
  </si>
  <si>
    <t xml:space="preserve">    中山市公安局大涌分局是主管治安工作的职能部门。主要职责：维护国家安全，维护社会治安秩序，保护公民的人身安全、人身自由和合法财产，保护公共财产，预防、制止和惩治违法犯罪活动，保障改革开放和社会主义现代化建设的顺利进行。</t>
    <phoneticPr fontId="1" type="noConversion"/>
  </si>
  <si>
    <t>第三部分   名词解释</t>
    <phoneticPr fontId="1" type="noConversion"/>
  </si>
  <si>
    <t>第三部分 名词解释</t>
    <phoneticPr fontId="1" type="noConversion"/>
  </si>
  <si>
    <t>18年预算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</si>
</sst>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#,##0.00_ "/>
    <numFmt numFmtId="177" formatCode="0.000000_);[Red]\(0.000000\)"/>
    <numFmt numFmtId="178" formatCode="0.00_ "/>
    <numFmt numFmtId="179" formatCode="#,##0.00_);[Red]\(#,##0.00\)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48"/>
      <color theme="1"/>
      <name val="宋体"/>
      <family val="3"/>
      <charset val="134"/>
      <scheme val="minor"/>
    </font>
    <font>
      <sz val="48"/>
      <color theme="1"/>
      <name val="宋体"/>
      <family val="3"/>
      <charset val="134"/>
      <scheme val="minor"/>
    </font>
    <font>
      <b/>
      <sz val="36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6"/>
      <color theme="1"/>
      <name val="宋体"/>
      <family val="3"/>
      <charset val="134"/>
    </font>
    <font>
      <b/>
      <u/>
      <sz val="16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0" fillId="0" borderId="0"/>
  </cellStyleXfs>
  <cellXfs count="8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11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2" borderId="0" xfId="0" applyFont="1" applyFill="1" applyAlignment="1">
      <alignment vertical="center" wrapText="1"/>
    </xf>
    <xf numFmtId="177" fontId="11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19" fillId="0" borderId="6" xfId="2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right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right" vertical="center"/>
    </xf>
    <xf numFmtId="179" fontId="11" fillId="0" borderId="1" xfId="0" applyNumberFormat="1" applyFont="1" applyBorder="1" applyAlignment="1">
      <alignment horizontal="right" vertical="center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right" vertical="center"/>
    </xf>
    <xf numFmtId="179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J20"/>
  <sheetViews>
    <sheetView topLeftCell="A7" workbookViewId="0">
      <selection activeCell="K27" sqref="K27"/>
    </sheetView>
  </sheetViews>
  <sheetFormatPr defaultRowHeight="13.5"/>
  <sheetData>
    <row r="1" spans="1:10">
      <c r="A1" t="s">
        <v>182</v>
      </c>
    </row>
    <row r="15" spans="1:10" ht="30" customHeight="1">
      <c r="A15" s="68" t="s">
        <v>259</v>
      </c>
      <c r="B15" s="68"/>
      <c r="C15" s="68"/>
      <c r="D15" s="68"/>
      <c r="E15" s="68"/>
      <c r="F15" s="68"/>
      <c r="G15" s="68"/>
      <c r="H15" s="68"/>
      <c r="I15" s="68"/>
      <c r="J15" s="68"/>
    </row>
    <row r="16" spans="1:10" ht="30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</row>
    <row r="17" spans="1:10">
      <c r="C17" s="9"/>
      <c r="D17" s="9"/>
      <c r="E17" s="9"/>
      <c r="F17" s="9"/>
      <c r="G17" s="9"/>
    </row>
    <row r="18" spans="1:10" s="10" customFormat="1" ht="24" customHeight="1">
      <c r="A18" s="69" t="s">
        <v>260</v>
      </c>
      <c r="B18" s="69"/>
      <c r="C18" s="69"/>
      <c r="D18" s="69"/>
      <c r="E18" s="69"/>
      <c r="F18" s="69"/>
      <c r="G18" s="69"/>
      <c r="H18" s="69"/>
      <c r="I18" s="69"/>
      <c r="J18" s="69"/>
    </row>
    <row r="19" spans="1:10" s="10" customFormat="1" ht="24" customHeight="1">
      <c r="A19" s="69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10" customFormat="1" ht="78" customHeight="1">
      <c r="A20" s="69"/>
      <c r="B20" s="69"/>
      <c r="C20" s="69"/>
      <c r="D20" s="69"/>
      <c r="E20" s="69"/>
      <c r="F20" s="69"/>
      <c r="G20" s="69"/>
      <c r="H20" s="69"/>
      <c r="I20" s="69"/>
      <c r="J20" s="69"/>
    </row>
  </sheetData>
  <mergeCells count="2">
    <mergeCell ref="A15:J16"/>
    <mergeCell ref="A18:J20"/>
  </mergeCells>
  <phoneticPr fontId="1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60"/>
  <sheetViews>
    <sheetView showZeros="0" workbookViewId="0">
      <selection activeCell="E14" sqref="E14"/>
    </sheetView>
  </sheetViews>
  <sheetFormatPr defaultRowHeight="13.5"/>
  <cols>
    <col min="1" max="1" width="31.25" style="21" bestFit="1" customWidth="1"/>
    <col min="2" max="2" width="37.75" style="15" customWidth="1"/>
    <col min="3" max="3" width="24.25" style="53" customWidth="1"/>
    <col min="4" max="4" width="16.375" customWidth="1"/>
    <col min="5" max="5" width="18.375" customWidth="1"/>
  </cols>
  <sheetData>
    <row r="1" spans="1:3">
      <c r="A1" s="21" t="s">
        <v>73</v>
      </c>
    </row>
    <row r="2" spans="1:3" ht="33.75" customHeight="1">
      <c r="A2" s="81" t="s">
        <v>77</v>
      </c>
      <c r="B2" s="81"/>
      <c r="C2" s="81"/>
    </row>
    <row r="3" spans="1:3">
      <c r="A3" s="21" t="s">
        <v>183</v>
      </c>
      <c r="C3" s="54" t="s">
        <v>76</v>
      </c>
    </row>
    <row r="4" spans="1:3" s="2" customFormat="1" ht="24" customHeight="1">
      <c r="A4" s="8" t="s">
        <v>74</v>
      </c>
      <c r="B4" s="8" t="s">
        <v>75</v>
      </c>
      <c r="C4" s="55" t="s">
        <v>236</v>
      </c>
    </row>
    <row r="5" spans="1:3" s="2" customFormat="1" ht="24" customHeight="1">
      <c r="A5" s="80" t="s">
        <v>67</v>
      </c>
      <c r="B5" s="80"/>
      <c r="C5" s="56">
        <f>C6+C18+C41+C43+C50+C53</f>
        <v>5014.3531910000002</v>
      </c>
    </row>
    <row r="6" spans="1:3" ht="24" customHeight="1">
      <c r="A6" s="23" t="s">
        <v>79</v>
      </c>
      <c r="B6" s="16" t="s">
        <v>101</v>
      </c>
      <c r="C6" s="56">
        <f>SUM(C7:C17)</f>
        <v>4603.208791</v>
      </c>
    </row>
    <row r="7" spans="1:3" ht="24" customHeight="1">
      <c r="A7" s="22" t="s">
        <v>80</v>
      </c>
      <c r="B7" s="17" t="s">
        <v>102</v>
      </c>
      <c r="C7" s="57">
        <v>286.25259999999997</v>
      </c>
    </row>
    <row r="8" spans="1:3" ht="24" customHeight="1">
      <c r="A8" s="22" t="s">
        <v>80</v>
      </c>
      <c r="B8" s="17" t="s">
        <v>103</v>
      </c>
      <c r="C8" s="57">
        <v>1372.5487000000001</v>
      </c>
    </row>
    <row r="9" spans="1:3" ht="24" customHeight="1">
      <c r="A9" s="22" t="s">
        <v>80</v>
      </c>
      <c r="B9" s="17" t="s">
        <v>104</v>
      </c>
      <c r="C9" s="57">
        <v>533.04857100000004</v>
      </c>
    </row>
    <row r="10" spans="1:3" ht="24" customHeight="1">
      <c r="A10" s="44" t="s">
        <v>212</v>
      </c>
      <c r="B10" s="43" t="s">
        <v>213</v>
      </c>
      <c r="C10" s="57"/>
    </row>
    <row r="11" spans="1:3" ht="24" customHeight="1">
      <c r="A11" s="44" t="s">
        <v>214</v>
      </c>
      <c r="B11" s="43" t="s">
        <v>215</v>
      </c>
      <c r="C11" s="57">
        <v>241.77600000000001</v>
      </c>
    </row>
    <row r="12" spans="1:3" ht="24" customHeight="1">
      <c r="A12" s="44" t="s">
        <v>214</v>
      </c>
      <c r="B12" s="43" t="s">
        <v>216</v>
      </c>
      <c r="C12" s="57">
        <v>332.88</v>
      </c>
    </row>
    <row r="13" spans="1:3" ht="24" customHeight="1">
      <c r="A13" s="44" t="s">
        <v>214</v>
      </c>
      <c r="B13" s="43" t="s">
        <v>217</v>
      </c>
      <c r="C13" s="57">
        <v>6.3811200000000001</v>
      </c>
    </row>
    <row r="14" spans="1:3" ht="24" customHeight="1">
      <c r="A14" s="44" t="s">
        <v>214</v>
      </c>
      <c r="B14" s="43" t="s">
        <v>218</v>
      </c>
      <c r="C14" s="57">
        <v>47.858400000000003</v>
      </c>
    </row>
    <row r="15" spans="1:3" ht="24" customHeight="1">
      <c r="A15" s="44" t="s">
        <v>214</v>
      </c>
      <c r="B15" s="43" t="s">
        <v>219</v>
      </c>
      <c r="C15" s="57">
        <v>206.18808000000001</v>
      </c>
    </row>
    <row r="16" spans="1:3" ht="24" customHeight="1">
      <c r="A16" s="44" t="s">
        <v>220</v>
      </c>
      <c r="B16" s="43" t="s">
        <v>221</v>
      </c>
      <c r="C16" s="57">
        <v>294.1728</v>
      </c>
    </row>
    <row r="17" spans="1:3" ht="24" customHeight="1">
      <c r="A17" s="44" t="s">
        <v>212</v>
      </c>
      <c r="B17" s="43" t="s">
        <v>222</v>
      </c>
      <c r="C17" s="57">
        <v>1282.1025199999999</v>
      </c>
    </row>
    <row r="18" spans="1:3" ht="24" customHeight="1">
      <c r="A18" s="23" t="s">
        <v>82</v>
      </c>
      <c r="B18" s="16" t="s">
        <v>107</v>
      </c>
      <c r="C18" s="56">
        <f>SUM(C19:C40)</f>
        <v>313.21499999999997</v>
      </c>
    </row>
    <row r="19" spans="1:3" ht="24" customHeight="1">
      <c r="A19" s="22" t="s">
        <v>83</v>
      </c>
      <c r="B19" s="17" t="s">
        <v>108</v>
      </c>
      <c r="C19" s="57"/>
    </row>
    <row r="20" spans="1:3" ht="24" customHeight="1">
      <c r="A20" s="22" t="s">
        <v>83</v>
      </c>
      <c r="B20" s="17" t="s">
        <v>109</v>
      </c>
      <c r="C20" s="57"/>
    </row>
    <row r="21" spans="1:3" ht="24" customHeight="1">
      <c r="A21" s="22" t="s">
        <v>83</v>
      </c>
      <c r="B21" s="17" t="s">
        <v>110</v>
      </c>
      <c r="C21" s="57"/>
    </row>
    <row r="22" spans="1:3" ht="24" customHeight="1">
      <c r="A22" s="22" t="s">
        <v>83</v>
      </c>
      <c r="B22" s="17" t="s">
        <v>111</v>
      </c>
      <c r="C22" s="57"/>
    </row>
    <row r="23" spans="1:3" ht="24" customHeight="1">
      <c r="A23" s="22" t="s">
        <v>83</v>
      </c>
      <c r="B23" s="17" t="s">
        <v>112</v>
      </c>
      <c r="C23" s="57"/>
    </row>
    <row r="24" spans="1:3" ht="24" customHeight="1">
      <c r="A24" s="22" t="s">
        <v>83</v>
      </c>
      <c r="B24" s="17" t="s">
        <v>157</v>
      </c>
      <c r="C24" s="57"/>
    </row>
    <row r="25" spans="1:3" ht="24" customHeight="1">
      <c r="A25" s="22" t="s">
        <v>83</v>
      </c>
      <c r="B25" s="17" t="s">
        <v>113</v>
      </c>
      <c r="C25" s="57"/>
    </row>
    <row r="26" spans="1:3" ht="24" customHeight="1">
      <c r="A26" s="22" t="s">
        <v>83</v>
      </c>
      <c r="B26" s="17" t="s">
        <v>114</v>
      </c>
      <c r="C26" s="57"/>
    </row>
    <row r="27" spans="1:3" ht="24" customHeight="1">
      <c r="A27" s="22" t="s">
        <v>83</v>
      </c>
      <c r="B27" s="17" t="s">
        <v>115</v>
      </c>
      <c r="C27" s="57"/>
    </row>
    <row r="28" spans="1:3" ht="24" customHeight="1">
      <c r="A28" s="22" t="s">
        <v>83</v>
      </c>
      <c r="B28" s="17" t="s">
        <v>116</v>
      </c>
      <c r="C28" s="57"/>
    </row>
    <row r="29" spans="1:3" ht="24" customHeight="1">
      <c r="A29" s="22" t="s">
        <v>83</v>
      </c>
      <c r="B29" s="17" t="s">
        <v>117</v>
      </c>
      <c r="C29" s="57"/>
    </row>
    <row r="30" spans="1:3" ht="24" customHeight="1">
      <c r="A30" s="22" t="s">
        <v>83</v>
      </c>
      <c r="B30" s="17" t="s">
        <v>118</v>
      </c>
      <c r="C30" s="57">
        <v>73.334999999999994</v>
      </c>
    </row>
    <row r="31" spans="1:3" ht="24" customHeight="1">
      <c r="A31" s="22" t="s">
        <v>84</v>
      </c>
      <c r="B31" s="17" t="s">
        <v>119</v>
      </c>
      <c r="C31" s="57"/>
    </row>
    <row r="32" spans="1:3" ht="24" customHeight="1">
      <c r="A32" s="22" t="s">
        <v>85</v>
      </c>
      <c r="B32" s="17" t="s">
        <v>120</v>
      </c>
      <c r="C32" s="57"/>
    </row>
    <row r="33" spans="1:3" ht="24" customHeight="1">
      <c r="A33" s="22" t="s">
        <v>86</v>
      </c>
      <c r="B33" s="17" t="s">
        <v>121</v>
      </c>
      <c r="C33" s="57"/>
    </row>
    <row r="34" spans="1:3" ht="24" customHeight="1">
      <c r="A34" s="22" t="s">
        <v>86</v>
      </c>
      <c r="B34" s="17" t="s">
        <v>122</v>
      </c>
      <c r="C34" s="57"/>
    </row>
    <row r="35" spans="1:3" ht="24" customHeight="1">
      <c r="A35" s="22" t="s">
        <v>86</v>
      </c>
      <c r="B35" s="17" t="s">
        <v>123</v>
      </c>
      <c r="C35" s="57"/>
    </row>
    <row r="36" spans="1:3" ht="24" customHeight="1">
      <c r="A36" s="22" t="s">
        <v>87</v>
      </c>
      <c r="B36" s="17" t="s">
        <v>124</v>
      </c>
      <c r="C36" s="57">
        <v>1</v>
      </c>
    </row>
    <row r="37" spans="1:3" ht="24" customHeight="1">
      <c r="A37" s="22" t="s">
        <v>88</v>
      </c>
      <c r="B37" s="17" t="s">
        <v>125</v>
      </c>
      <c r="C37" s="57"/>
    </row>
    <row r="38" spans="1:3" ht="24" customHeight="1">
      <c r="A38" s="22" t="s">
        <v>89</v>
      </c>
      <c r="B38" s="17" t="s">
        <v>126</v>
      </c>
      <c r="C38" s="57">
        <v>44</v>
      </c>
    </row>
    <row r="39" spans="1:3" ht="24" customHeight="1">
      <c r="A39" s="22" t="s">
        <v>90</v>
      </c>
      <c r="B39" s="17" t="s">
        <v>127</v>
      </c>
      <c r="C39" s="57"/>
    </row>
    <row r="40" spans="1:3" ht="24" customHeight="1">
      <c r="A40" s="22" t="s">
        <v>91</v>
      </c>
      <c r="B40" s="17" t="s">
        <v>128</v>
      </c>
      <c r="C40" s="57">
        <v>194.88</v>
      </c>
    </row>
    <row r="41" spans="1:3" ht="24" customHeight="1">
      <c r="A41" s="23" t="s">
        <v>92</v>
      </c>
      <c r="B41" s="16" t="s">
        <v>129</v>
      </c>
      <c r="C41" s="56">
        <f>SUM(C42)</f>
        <v>5</v>
      </c>
    </row>
    <row r="42" spans="1:3" ht="24" customHeight="1">
      <c r="A42" s="22" t="s">
        <v>93</v>
      </c>
      <c r="B42" s="17" t="s">
        <v>130</v>
      </c>
      <c r="C42" s="57">
        <v>5</v>
      </c>
    </row>
    <row r="43" spans="1:3" ht="24" customHeight="1">
      <c r="A43" s="23" t="s">
        <v>94</v>
      </c>
      <c r="B43" s="16" t="s">
        <v>101</v>
      </c>
      <c r="C43" s="56">
        <f>SUM(C44:C49)</f>
        <v>0</v>
      </c>
    </row>
    <row r="44" spans="1:3" ht="24" customHeight="1">
      <c r="A44" s="22" t="s">
        <v>95</v>
      </c>
      <c r="B44" s="17" t="s">
        <v>102</v>
      </c>
      <c r="C44" s="57"/>
    </row>
    <row r="45" spans="1:3" ht="24" customHeight="1">
      <c r="A45" s="22" t="s">
        <v>95</v>
      </c>
      <c r="B45" s="17" t="s">
        <v>103</v>
      </c>
      <c r="C45" s="57"/>
    </row>
    <row r="46" spans="1:3" ht="24" customHeight="1">
      <c r="A46" s="22" t="s">
        <v>95</v>
      </c>
      <c r="B46" s="17" t="s">
        <v>104</v>
      </c>
      <c r="C46" s="57"/>
    </row>
    <row r="47" spans="1:3" ht="24" customHeight="1">
      <c r="A47" s="22" t="s">
        <v>95</v>
      </c>
      <c r="B47" s="17" t="s">
        <v>132</v>
      </c>
      <c r="C47" s="57"/>
    </row>
    <row r="48" spans="1:3" ht="24" customHeight="1">
      <c r="A48" s="22" t="s">
        <v>95</v>
      </c>
      <c r="B48" s="17" t="s">
        <v>105</v>
      </c>
      <c r="C48" s="57"/>
    </row>
    <row r="49" spans="1:3" ht="24" customHeight="1">
      <c r="A49" s="22" t="s">
        <v>95</v>
      </c>
      <c r="B49" s="17" t="s">
        <v>131</v>
      </c>
      <c r="C49" s="57"/>
    </row>
    <row r="50" spans="1:3" ht="24" customHeight="1">
      <c r="A50" s="23" t="s">
        <v>94</v>
      </c>
      <c r="B50" s="16" t="s">
        <v>107</v>
      </c>
      <c r="C50" s="56">
        <f>SUM(C51:C52)</f>
        <v>0</v>
      </c>
    </row>
    <row r="51" spans="1:3" ht="24" customHeight="1">
      <c r="A51" s="22" t="s">
        <v>96</v>
      </c>
      <c r="B51" s="17" t="s">
        <v>108</v>
      </c>
      <c r="C51" s="57"/>
    </row>
    <row r="52" spans="1:3" ht="24" customHeight="1">
      <c r="A52" s="22" t="s">
        <v>96</v>
      </c>
      <c r="B52" s="17" t="s">
        <v>128</v>
      </c>
      <c r="C52" s="57"/>
    </row>
    <row r="53" spans="1:3" ht="24" customHeight="1">
      <c r="A53" s="23" t="s">
        <v>97</v>
      </c>
      <c r="B53" s="16" t="s">
        <v>133</v>
      </c>
      <c r="C53" s="56">
        <f>SUM(C54:C60)</f>
        <v>92.929400000000001</v>
      </c>
    </row>
    <row r="54" spans="1:3" ht="24" customHeight="1">
      <c r="A54" s="22" t="s">
        <v>98</v>
      </c>
      <c r="B54" s="17" t="s">
        <v>134</v>
      </c>
      <c r="C54" s="57"/>
    </row>
    <row r="55" spans="1:3" ht="24" customHeight="1">
      <c r="A55" s="22" t="s">
        <v>98</v>
      </c>
      <c r="B55" s="17" t="s">
        <v>135</v>
      </c>
      <c r="C55" s="57"/>
    </row>
    <row r="56" spans="1:3" ht="24" customHeight="1">
      <c r="A56" s="22" t="s">
        <v>98</v>
      </c>
      <c r="B56" s="17" t="s">
        <v>136</v>
      </c>
      <c r="C56" s="57"/>
    </row>
    <row r="57" spans="1:3" ht="24" customHeight="1">
      <c r="A57" s="22" t="s">
        <v>98</v>
      </c>
      <c r="B57" s="17" t="s">
        <v>137</v>
      </c>
      <c r="C57" s="57">
        <v>45.2087</v>
      </c>
    </row>
    <row r="58" spans="1:3" ht="24" customHeight="1">
      <c r="A58" s="22" t="s">
        <v>99</v>
      </c>
      <c r="B58" s="17" t="s">
        <v>138</v>
      </c>
      <c r="C58" s="57"/>
    </row>
    <row r="59" spans="1:3" ht="24" customHeight="1">
      <c r="A59" s="22" t="s">
        <v>99</v>
      </c>
      <c r="B59" s="17" t="s">
        <v>139</v>
      </c>
      <c r="C59" s="57">
        <v>47.720700000000001</v>
      </c>
    </row>
    <row r="60" spans="1:3" ht="24" customHeight="1">
      <c r="A60" s="22" t="s">
        <v>100</v>
      </c>
      <c r="B60" s="17" t="s">
        <v>140</v>
      </c>
      <c r="C60" s="57"/>
    </row>
  </sheetData>
  <mergeCells count="2">
    <mergeCell ref="A2:C2"/>
    <mergeCell ref="A5:B5"/>
  </mergeCells>
  <phoneticPr fontId="1" type="noConversion"/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41"/>
  <sheetViews>
    <sheetView showZeros="0" topLeftCell="A28" workbookViewId="0">
      <selection activeCell="E42" sqref="E42"/>
    </sheetView>
  </sheetViews>
  <sheetFormatPr defaultRowHeight="13.5"/>
  <cols>
    <col min="1" max="1" width="31.25" style="21" bestFit="1" customWidth="1"/>
    <col min="2" max="2" width="32.75" style="15" customWidth="1"/>
    <col min="3" max="3" width="24.25" style="61" customWidth="1"/>
    <col min="4" max="4" width="16.375" customWidth="1"/>
    <col min="5" max="5" width="18.375" customWidth="1"/>
  </cols>
  <sheetData>
    <row r="1" spans="1:3">
      <c r="A1" s="21" t="s">
        <v>142</v>
      </c>
    </row>
    <row r="2" spans="1:3" ht="33.75" customHeight="1">
      <c r="A2" s="81" t="s">
        <v>141</v>
      </c>
      <c r="B2" s="81"/>
      <c r="C2" s="81"/>
    </row>
    <row r="3" spans="1:3" ht="18" customHeight="1">
      <c r="A3" s="21" t="s">
        <v>183</v>
      </c>
      <c r="C3" s="62" t="s">
        <v>76</v>
      </c>
    </row>
    <row r="4" spans="1:3" s="2" customFormat="1" ht="24.75" customHeight="1">
      <c r="A4" s="8" t="s">
        <v>74</v>
      </c>
      <c r="B4" s="8" t="s">
        <v>75</v>
      </c>
      <c r="C4" s="63" t="s">
        <v>236</v>
      </c>
    </row>
    <row r="5" spans="1:3" s="2" customFormat="1" ht="24.75" customHeight="1">
      <c r="A5" s="80" t="s">
        <v>67</v>
      </c>
      <c r="B5" s="80"/>
      <c r="C5" s="64">
        <f>C6+C9+C30+C36</f>
        <v>1098.3518059999999</v>
      </c>
    </row>
    <row r="6" spans="1:3" ht="24.75" customHeight="1">
      <c r="A6" s="23" t="s">
        <v>79</v>
      </c>
      <c r="B6" s="16" t="s">
        <v>101</v>
      </c>
      <c r="C6" s="64">
        <f>SUM(C7:C8)</f>
        <v>46.092500000000001</v>
      </c>
    </row>
    <row r="7" spans="1:3" ht="24.75" customHeight="1">
      <c r="A7" s="22" t="s">
        <v>81</v>
      </c>
      <c r="B7" s="17" t="s">
        <v>106</v>
      </c>
      <c r="C7" s="65">
        <v>46.092500000000001</v>
      </c>
    </row>
    <row r="8" spans="1:3" ht="24.75" customHeight="1">
      <c r="A8" s="22" t="s">
        <v>81</v>
      </c>
      <c r="B8" s="17" t="s">
        <v>143</v>
      </c>
      <c r="C8" s="65"/>
    </row>
    <row r="9" spans="1:3" ht="24.75" customHeight="1">
      <c r="A9" s="23" t="s">
        <v>82</v>
      </c>
      <c r="B9" s="16" t="s">
        <v>107</v>
      </c>
      <c r="C9" s="64">
        <f>SUM(C10:C29)</f>
        <v>831.68229999999994</v>
      </c>
    </row>
    <row r="10" spans="1:3" ht="24.75" customHeight="1">
      <c r="A10" s="22" t="s">
        <v>83</v>
      </c>
      <c r="B10" s="17" t="s">
        <v>108</v>
      </c>
      <c r="C10" s="65"/>
    </row>
    <row r="11" spans="1:3" ht="24.75" customHeight="1">
      <c r="A11" s="22" t="s">
        <v>83</v>
      </c>
      <c r="B11" s="17" t="s">
        <v>109</v>
      </c>
      <c r="C11" s="65">
        <v>14.025</v>
      </c>
    </row>
    <row r="12" spans="1:3" ht="24.75" customHeight="1">
      <c r="A12" s="22" t="s">
        <v>83</v>
      </c>
      <c r="B12" s="17" t="s">
        <v>110</v>
      </c>
      <c r="C12" s="65"/>
    </row>
    <row r="13" spans="1:3" ht="24.75" customHeight="1">
      <c r="A13" s="22" t="s">
        <v>83</v>
      </c>
      <c r="B13" s="17" t="s">
        <v>111</v>
      </c>
      <c r="C13" s="65"/>
    </row>
    <row r="14" spans="1:3" ht="24.75" customHeight="1">
      <c r="A14" s="22" t="s">
        <v>83</v>
      </c>
      <c r="B14" s="45" t="s">
        <v>227</v>
      </c>
      <c r="C14" s="65">
        <v>14</v>
      </c>
    </row>
    <row r="15" spans="1:3" ht="24.75" customHeight="1">
      <c r="A15" s="22" t="s">
        <v>83</v>
      </c>
      <c r="B15" s="45" t="s">
        <v>231</v>
      </c>
      <c r="C15" s="65">
        <v>140.905</v>
      </c>
    </row>
    <row r="16" spans="1:3" ht="24.75" customHeight="1">
      <c r="A16" s="22" t="s">
        <v>83</v>
      </c>
      <c r="B16" s="17" t="s">
        <v>113</v>
      </c>
      <c r="C16" s="65"/>
    </row>
    <row r="17" spans="1:3" ht="24.75" customHeight="1">
      <c r="A17" s="22" t="s">
        <v>83</v>
      </c>
      <c r="B17" s="17" t="s">
        <v>114</v>
      </c>
      <c r="C17" s="65">
        <v>20</v>
      </c>
    </row>
    <row r="18" spans="1:3" ht="24.75" customHeight="1">
      <c r="A18" s="22" t="s">
        <v>83</v>
      </c>
      <c r="B18" s="17" t="s">
        <v>115</v>
      </c>
      <c r="C18" s="65">
        <v>108.372</v>
      </c>
    </row>
    <row r="19" spans="1:3" ht="24.75" customHeight="1">
      <c r="A19" s="22" t="s">
        <v>83</v>
      </c>
      <c r="B19" s="17" t="s">
        <v>118</v>
      </c>
      <c r="C19" s="65"/>
    </row>
    <row r="20" spans="1:3" ht="24.75" customHeight="1">
      <c r="A20" s="46" t="s">
        <v>228</v>
      </c>
      <c r="B20" s="45" t="s">
        <v>229</v>
      </c>
      <c r="C20" s="65">
        <v>29.474</v>
      </c>
    </row>
    <row r="21" spans="1:3" ht="24.75" customHeight="1">
      <c r="A21" s="46" t="s">
        <v>228</v>
      </c>
      <c r="B21" s="45" t="s">
        <v>230</v>
      </c>
      <c r="C21" s="65">
        <v>19.2</v>
      </c>
    </row>
    <row r="22" spans="1:3" ht="24.75" customHeight="1">
      <c r="A22" s="22" t="s">
        <v>86</v>
      </c>
      <c r="B22" s="17" t="s">
        <v>121</v>
      </c>
      <c r="C22" s="65"/>
    </row>
    <row r="23" spans="1:3" ht="24.75" customHeight="1">
      <c r="A23" s="22" t="s">
        <v>86</v>
      </c>
      <c r="B23" s="17" t="s">
        <v>122</v>
      </c>
      <c r="C23" s="65">
        <v>7.92</v>
      </c>
    </row>
    <row r="24" spans="1:3" ht="24.75" customHeight="1">
      <c r="A24" s="22" t="s">
        <v>86</v>
      </c>
      <c r="B24" s="17" t="s">
        <v>123</v>
      </c>
      <c r="C24" s="65">
        <v>442.39490000000001</v>
      </c>
    </row>
    <row r="25" spans="1:3" ht="24.75" customHeight="1">
      <c r="A25" s="22" t="s">
        <v>87</v>
      </c>
      <c r="B25" s="17" t="s">
        <v>124</v>
      </c>
      <c r="C25" s="65"/>
    </row>
    <row r="26" spans="1:3" ht="24.75" customHeight="1">
      <c r="A26" s="22" t="s">
        <v>88</v>
      </c>
      <c r="B26" s="17" t="s">
        <v>125</v>
      </c>
      <c r="C26" s="65"/>
    </row>
    <row r="27" spans="1:3" ht="24.75" customHeight="1">
      <c r="A27" s="22" t="s">
        <v>89</v>
      </c>
      <c r="B27" s="17" t="s">
        <v>126</v>
      </c>
      <c r="C27" s="65"/>
    </row>
    <row r="28" spans="1:3" ht="24.75" customHeight="1">
      <c r="A28" s="22" t="s">
        <v>90</v>
      </c>
      <c r="B28" s="17" t="s">
        <v>127</v>
      </c>
      <c r="C28" s="65">
        <v>8</v>
      </c>
    </row>
    <row r="29" spans="1:3" ht="24.75" customHeight="1">
      <c r="A29" s="22" t="s">
        <v>91</v>
      </c>
      <c r="B29" s="17" t="s">
        <v>128</v>
      </c>
      <c r="C29" s="65">
        <v>27.391400000000001</v>
      </c>
    </row>
    <row r="30" spans="1:3" ht="24.75" customHeight="1">
      <c r="A30" s="23" t="s">
        <v>92</v>
      </c>
      <c r="B30" s="16" t="s">
        <v>129</v>
      </c>
      <c r="C30" s="64">
        <f>SUM(C31:C35)</f>
        <v>119.112922</v>
      </c>
    </row>
    <row r="31" spans="1:3" ht="24.75" customHeight="1">
      <c r="A31" s="22" t="s">
        <v>144</v>
      </c>
      <c r="B31" s="17" t="s">
        <v>145</v>
      </c>
      <c r="C31" s="64"/>
    </row>
    <row r="32" spans="1:3" ht="24.75" customHeight="1">
      <c r="A32" s="46" t="s">
        <v>93</v>
      </c>
      <c r="B32" s="45" t="s">
        <v>130</v>
      </c>
      <c r="C32" s="64">
        <v>5</v>
      </c>
    </row>
    <row r="33" spans="1:3" ht="24.75" customHeight="1">
      <c r="A33" s="46" t="s">
        <v>146</v>
      </c>
      <c r="B33" s="45" t="s">
        <v>225</v>
      </c>
      <c r="C33" s="65">
        <v>80</v>
      </c>
    </row>
    <row r="34" spans="1:3" ht="24.75" customHeight="1">
      <c r="A34" s="46" t="s">
        <v>223</v>
      </c>
      <c r="B34" s="45" t="s">
        <v>224</v>
      </c>
      <c r="C34" s="65">
        <v>5</v>
      </c>
    </row>
    <row r="35" spans="1:3" ht="24.75" customHeight="1">
      <c r="A35" s="22" t="s">
        <v>93</v>
      </c>
      <c r="B35" s="45" t="s">
        <v>226</v>
      </c>
      <c r="C35" s="65">
        <v>29.112922000000001</v>
      </c>
    </row>
    <row r="36" spans="1:3" ht="24.75" customHeight="1">
      <c r="A36" s="23" t="s">
        <v>97</v>
      </c>
      <c r="B36" s="16" t="s">
        <v>133</v>
      </c>
      <c r="C36" s="64">
        <f>SUM(C37:C41)</f>
        <v>101.46408399999999</v>
      </c>
    </row>
    <row r="37" spans="1:3" ht="24.75" customHeight="1">
      <c r="A37" s="22" t="s">
        <v>98</v>
      </c>
      <c r="B37" s="17" t="s">
        <v>134</v>
      </c>
      <c r="C37" s="65">
        <v>15.9642</v>
      </c>
    </row>
    <row r="38" spans="1:3" ht="24.75" customHeight="1">
      <c r="A38" s="22" t="s">
        <v>98</v>
      </c>
      <c r="B38" s="17" t="s">
        <v>135</v>
      </c>
      <c r="C38" s="65">
        <v>44.019199999999998</v>
      </c>
    </row>
    <row r="39" spans="1:3" ht="24.75" customHeight="1">
      <c r="A39" s="22" t="s">
        <v>98</v>
      </c>
      <c r="B39" s="17" t="s">
        <v>136</v>
      </c>
      <c r="C39" s="65"/>
    </row>
    <row r="40" spans="1:3" ht="24.75" customHeight="1">
      <c r="A40" s="22" t="s">
        <v>98</v>
      </c>
      <c r="B40" s="17" t="s">
        <v>137</v>
      </c>
      <c r="C40" s="65">
        <v>41.480683999999997</v>
      </c>
    </row>
    <row r="41" spans="1:3" ht="24.75" customHeight="1">
      <c r="A41" s="22" t="s">
        <v>100</v>
      </c>
      <c r="B41" s="17" t="s">
        <v>140</v>
      </c>
      <c r="C41" s="65"/>
    </row>
  </sheetData>
  <mergeCells count="2">
    <mergeCell ref="A2:C2"/>
    <mergeCell ref="A5:B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6"/>
  <sheetViews>
    <sheetView showZeros="0" workbookViewId="0">
      <selection activeCell="B4" sqref="B4"/>
    </sheetView>
  </sheetViews>
  <sheetFormatPr defaultRowHeight="13.5"/>
  <cols>
    <col min="1" max="1" width="55.625" style="15" customWidth="1"/>
    <col min="2" max="2" width="40.125" customWidth="1"/>
  </cols>
  <sheetData>
    <row r="1" spans="1:2">
      <c r="A1" s="15" t="s">
        <v>147</v>
      </c>
    </row>
    <row r="2" spans="1:2" ht="22.5">
      <c r="A2" s="81" t="s">
        <v>148</v>
      </c>
      <c r="B2" s="81"/>
    </row>
    <row r="3" spans="1:2" ht="23.25" customHeight="1">
      <c r="A3" s="15" t="s">
        <v>183</v>
      </c>
      <c r="B3" s="7" t="s">
        <v>30</v>
      </c>
    </row>
    <row r="4" spans="1:2" ht="30.75" customHeight="1">
      <c r="A4" s="8" t="s">
        <v>28</v>
      </c>
      <c r="B4" s="51" t="s">
        <v>236</v>
      </c>
    </row>
    <row r="5" spans="1:2" ht="22.5" customHeight="1">
      <c r="A5" s="17" t="s">
        <v>149</v>
      </c>
      <c r="B5" s="24">
        <v>254.68</v>
      </c>
    </row>
    <row r="6" spans="1:2" ht="22.5" customHeight="1">
      <c r="A6" s="17" t="s">
        <v>150</v>
      </c>
      <c r="B6" s="24">
        <f>B7+B8+B11</f>
        <v>45</v>
      </c>
    </row>
    <row r="7" spans="1:2" ht="22.5" customHeight="1">
      <c r="A7" s="17" t="s">
        <v>151</v>
      </c>
      <c r="B7" s="24"/>
    </row>
    <row r="8" spans="1:2" ht="22.5" customHeight="1">
      <c r="A8" s="17" t="s">
        <v>152</v>
      </c>
      <c r="B8" s="24">
        <f>B9+B10</f>
        <v>44</v>
      </c>
    </row>
    <row r="9" spans="1:2" ht="22.5" customHeight="1">
      <c r="A9" s="17" t="s">
        <v>153</v>
      </c>
      <c r="B9" s="24"/>
    </row>
    <row r="10" spans="1:2" ht="22.5" customHeight="1">
      <c r="A10" s="17" t="s">
        <v>154</v>
      </c>
      <c r="B10" s="24">
        <v>44</v>
      </c>
    </row>
    <row r="11" spans="1:2" ht="22.5" customHeight="1">
      <c r="A11" s="17" t="s">
        <v>155</v>
      </c>
      <c r="B11" s="24">
        <v>1</v>
      </c>
    </row>
    <row r="12" spans="1:2" ht="22.5" customHeight="1">
      <c r="A12" s="17"/>
      <c r="B12" s="24"/>
    </row>
    <row r="14" spans="1:2">
      <c r="A14" s="15" t="s">
        <v>156</v>
      </c>
    </row>
    <row r="15" spans="1:2" s="1" customFormat="1" ht="82.5" customHeight="1">
      <c r="A15" s="82" t="s">
        <v>158</v>
      </c>
      <c r="B15" s="82"/>
    </row>
    <row r="16" spans="1:2" ht="70.5" customHeight="1">
      <c r="A16" s="82" t="s">
        <v>159</v>
      </c>
      <c r="B16" s="82"/>
    </row>
  </sheetData>
  <mergeCells count="3">
    <mergeCell ref="A2:B2"/>
    <mergeCell ref="A15:B15"/>
    <mergeCell ref="A16:B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9"/>
  <sheetViews>
    <sheetView showZeros="0" workbookViewId="0">
      <selection activeCell="D11" sqref="D11"/>
    </sheetView>
  </sheetViews>
  <sheetFormatPr defaultRowHeight="13.5"/>
  <cols>
    <col min="1" max="1" width="12.625" style="18" customWidth="1"/>
    <col min="2" max="2" width="57.5" customWidth="1"/>
    <col min="3" max="5" width="18.75" customWidth="1"/>
  </cols>
  <sheetData>
    <row r="1" spans="1:5">
      <c r="A1" s="18" t="s">
        <v>160</v>
      </c>
    </row>
    <row r="2" spans="1:5" ht="29.25" customHeight="1">
      <c r="A2" s="81" t="s">
        <v>237</v>
      </c>
      <c r="B2" s="81"/>
      <c r="C2" s="81"/>
      <c r="D2" s="81"/>
      <c r="E2" s="81"/>
    </row>
    <row r="3" spans="1:5" ht="18.75" customHeight="1">
      <c r="A3" s="18" t="s">
        <v>183</v>
      </c>
      <c r="E3" s="7" t="s">
        <v>76</v>
      </c>
    </row>
    <row r="4" spans="1:5" s="2" customFormat="1" ht="21" customHeight="1">
      <c r="A4" s="79" t="s">
        <v>161</v>
      </c>
      <c r="B4" s="80" t="s">
        <v>162</v>
      </c>
      <c r="C4" s="80" t="s">
        <v>236</v>
      </c>
      <c r="D4" s="80"/>
      <c r="E4" s="80"/>
    </row>
    <row r="5" spans="1:5" s="2" customFormat="1" ht="21" customHeight="1">
      <c r="A5" s="79"/>
      <c r="B5" s="80"/>
      <c r="C5" s="8" t="s">
        <v>163</v>
      </c>
      <c r="D5" s="8" t="s">
        <v>164</v>
      </c>
      <c r="E5" s="8" t="s">
        <v>165</v>
      </c>
    </row>
    <row r="6" spans="1:5" ht="23.25" customHeight="1">
      <c r="A6" s="83" t="s">
        <v>67</v>
      </c>
      <c r="B6" s="84"/>
      <c r="C6" s="24">
        <v>0</v>
      </c>
      <c r="D6" s="25">
        <v>0</v>
      </c>
      <c r="E6" s="25">
        <v>0</v>
      </c>
    </row>
    <row r="7" spans="1:5" ht="21" customHeight="1"/>
    <row r="8" spans="1:5" ht="21" customHeight="1"/>
    <row r="9" spans="1:5" ht="21" customHeight="1"/>
  </sheetData>
  <mergeCells count="5">
    <mergeCell ref="A2:E2"/>
    <mergeCell ref="A4:A5"/>
    <mergeCell ref="B4:B5"/>
    <mergeCell ref="C4:E4"/>
    <mergeCell ref="A6:B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0"/>
  <sheetViews>
    <sheetView showZeros="0" workbookViewId="0">
      <selection activeCell="A17" sqref="A17"/>
    </sheetView>
  </sheetViews>
  <sheetFormatPr defaultRowHeight="13.5"/>
  <cols>
    <col min="1" max="1" width="25.5" customWidth="1"/>
    <col min="2" max="3" width="15.875" customWidth="1"/>
    <col min="4" max="5" width="13.75" customWidth="1"/>
    <col min="6" max="7" width="17.25" bestFit="1" customWidth="1"/>
    <col min="8" max="8" width="14.25" customWidth="1"/>
    <col min="9" max="9" width="15.125" customWidth="1"/>
  </cols>
  <sheetData>
    <row r="1" spans="1:9">
      <c r="A1" t="s">
        <v>166</v>
      </c>
    </row>
    <row r="2" spans="1:9" ht="31.5" customHeight="1">
      <c r="A2" s="81" t="s">
        <v>238</v>
      </c>
      <c r="B2" s="81"/>
      <c r="C2" s="81"/>
      <c r="D2" s="81"/>
      <c r="E2" s="81"/>
      <c r="F2" s="81"/>
      <c r="G2" s="81"/>
      <c r="H2" s="81"/>
      <c r="I2" s="81"/>
    </row>
    <row r="3" spans="1:9" ht="20.25" customHeight="1">
      <c r="A3" t="s">
        <v>183</v>
      </c>
      <c r="I3" t="s">
        <v>30</v>
      </c>
    </row>
    <row r="4" spans="1:9" s="9" customFormat="1" ht="27" customHeight="1">
      <c r="A4" s="85" t="s">
        <v>176</v>
      </c>
      <c r="B4" s="80" t="s">
        <v>167</v>
      </c>
      <c r="C4" s="80" t="s">
        <v>168</v>
      </c>
      <c r="D4" s="80"/>
      <c r="E4" s="80"/>
      <c r="F4" s="80"/>
      <c r="G4" s="80"/>
      <c r="H4" s="80" t="s">
        <v>174</v>
      </c>
      <c r="I4" s="80" t="s">
        <v>175</v>
      </c>
    </row>
    <row r="5" spans="1:9" ht="24" customHeight="1">
      <c r="A5" s="85"/>
      <c r="B5" s="80"/>
      <c r="C5" s="8" t="s">
        <v>169</v>
      </c>
      <c r="D5" s="8" t="s">
        <v>170</v>
      </c>
      <c r="E5" s="8" t="s">
        <v>171</v>
      </c>
      <c r="F5" s="8" t="s">
        <v>172</v>
      </c>
      <c r="G5" s="8" t="s">
        <v>173</v>
      </c>
      <c r="H5" s="80"/>
      <c r="I5" s="80"/>
    </row>
    <row r="6" spans="1:9" ht="34.5" customHeight="1">
      <c r="A6" s="40" t="s">
        <v>255</v>
      </c>
      <c r="B6" s="24">
        <f>C6+H6+I6</f>
        <v>4603.208791</v>
      </c>
      <c r="C6" s="24">
        <f>SUM(D6:G6)</f>
        <v>4603.208791</v>
      </c>
      <c r="D6" s="33">
        <v>4603.208791</v>
      </c>
      <c r="E6" s="24"/>
      <c r="F6" s="24"/>
      <c r="G6" s="24"/>
      <c r="H6" s="24"/>
      <c r="I6" s="24"/>
    </row>
    <row r="7" spans="1:9" ht="34.5" customHeight="1">
      <c r="A7" s="40" t="s">
        <v>256</v>
      </c>
      <c r="B7" s="24">
        <f t="shared" ref="B7:B9" si="0">C7+H7+I7</f>
        <v>313.21499999999997</v>
      </c>
      <c r="C7" s="24">
        <f t="shared" ref="C7:C9" si="1">SUM(D7:G7)</f>
        <v>313.21499999999997</v>
      </c>
      <c r="D7" s="33">
        <v>313.21499999999997</v>
      </c>
      <c r="E7" s="24"/>
      <c r="F7" s="24"/>
      <c r="G7" s="24"/>
      <c r="H7" s="24"/>
      <c r="I7" s="24"/>
    </row>
    <row r="8" spans="1:9" ht="34.5" customHeight="1">
      <c r="A8" s="40" t="s">
        <v>257</v>
      </c>
      <c r="B8" s="24">
        <f t="shared" si="0"/>
        <v>92.929400000000001</v>
      </c>
      <c r="C8" s="24">
        <f t="shared" si="1"/>
        <v>92.929400000000001</v>
      </c>
      <c r="D8" s="33">
        <v>92.929400000000001</v>
      </c>
      <c r="E8" s="24"/>
      <c r="F8" s="24"/>
      <c r="G8" s="24"/>
      <c r="H8" s="24"/>
      <c r="I8" s="24"/>
    </row>
    <row r="9" spans="1:9" ht="34.5" customHeight="1">
      <c r="A9" s="40" t="s">
        <v>258</v>
      </c>
      <c r="B9" s="24">
        <f t="shared" si="0"/>
        <v>5</v>
      </c>
      <c r="C9" s="24">
        <f t="shared" si="1"/>
        <v>5</v>
      </c>
      <c r="D9" s="33">
        <v>5</v>
      </c>
      <c r="E9" s="24"/>
      <c r="F9" s="24"/>
      <c r="G9" s="24"/>
      <c r="H9" s="24"/>
      <c r="I9" s="24"/>
    </row>
    <row r="10" spans="1:9" ht="34.5" customHeight="1">
      <c r="A10" s="8" t="s">
        <v>169</v>
      </c>
      <c r="B10" s="25">
        <f>SUM(B6:B9)</f>
        <v>5014.3531910000002</v>
      </c>
      <c r="C10" s="47">
        <f t="shared" ref="C10:D10" si="2">SUM(C6:C9)</f>
        <v>5014.3531910000002</v>
      </c>
      <c r="D10" s="47">
        <f t="shared" si="2"/>
        <v>5014.3531910000002</v>
      </c>
      <c r="E10" s="25"/>
      <c r="F10" s="25"/>
      <c r="G10" s="25"/>
      <c r="H10" s="25"/>
      <c r="I10" s="25"/>
    </row>
  </sheetData>
  <mergeCells count="6">
    <mergeCell ref="A2:I2"/>
    <mergeCell ref="A4:A5"/>
    <mergeCell ref="B4:B5"/>
    <mergeCell ref="C4:G4"/>
    <mergeCell ref="H4:H5"/>
    <mergeCell ref="I4:I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13"/>
  <sheetViews>
    <sheetView showZeros="0" workbookViewId="0">
      <selection activeCell="A3" sqref="A3"/>
    </sheetView>
  </sheetViews>
  <sheetFormatPr defaultRowHeight="13.5"/>
  <cols>
    <col min="1" max="1" width="25.5" style="2" customWidth="1"/>
    <col min="2" max="3" width="15.875" customWidth="1"/>
    <col min="4" max="5" width="13.75" customWidth="1"/>
    <col min="6" max="7" width="17.25" bestFit="1" customWidth="1"/>
    <col min="8" max="8" width="13.875" customWidth="1"/>
    <col min="9" max="9" width="12.875" customWidth="1"/>
    <col min="10" max="10" width="11" bestFit="1" customWidth="1"/>
  </cols>
  <sheetData>
    <row r="1" spans="1:10">
      <c r="A1" s="15" t="s">
        <v>177</v>
      </c>
    </row>
    <row r="2" spans="1:10" ht="31.5" customHeight="1">
      <c r="A2" s="81" t="s">
        <v>239</v>
      </c>
      <c r="B2" s="81"/>
      <c r="C2" s="81"/>
      <c r="D2" s="81"/>
      <c r="E2" s="81"/>
      <c r="F2" s="81"/>
      <c r="G2" s="81"/>
      <c r="H2" s="81"/>
      <c r="I2" s="81"/>
    </row>
    <row r="3" spans="1:10" ht="20.25" customHeight="1">
      <c r="A3" s="15" t="s">
        <v>183</v>
      </c>
      <c r="J3" t="s">
        <v>30</v>
      </c>
    </row>
    <row r="4" spans="1:10" s="9" customFormat="1" ht="27" customHeight="1">
      <c r="A4" s="85" t="s">
        <v>176</v>
      </c>
      <c r="B4" s="80" t="s">
        <v>167</v>
      </c>
      <c r="C4" s="80" t="s">
        <v>168</v>
      </c>
      <c r="D4" s="80"/>
      <c r="E4" s="80"/>
      <c r="F4" s="80"/>
      <c r="G4" s="80"/>
      <c r="H4" s="80" t="s">
        <v>174</v>
      </c>
      <c r="I4" s="80" t="s">
        <v>175</v>
      </c>
      <c r="J4" s="86" t="s">
        <v>178</v>
      </c>
    </row>
    <row r="5" spans="1:10" ht="24" customHeight="1">
      <c r="A5" s="85"/>
      <c r="B5" s="80"/>
      <c r="C5" s="8" t="s">
        <v>169</v>
      </c>
      <c r="D5" s="8" t="s">
        <v>170</v>
      </c>
      <c r="E5" s="8" t="s">
        <v>171</v>
      </c>
      <c r="F5" s="8" t="s">
        <v>172</v>
      </c>
      <c r="G5" s="8" t="s">
        <v>173</v>
      </c>
      <c r="H5" s="80"/>
      <c r="I5" s="80"/>
      <c r="J5" s="87"/>
    </row>
    <row r="6" spans="1:10" ht="24" customHeight="1">
      <c r="A6" s="40" t="s">
        <v>234</v>
      </c>
      <c r="B6" s="24">
        <f t="shared" ref="B6:B8" si="0">C6+H6+I6</f>
        <v>50.76</v>
      </c>
      <c r="C6" s="24">
        <f t="shared" ref="C6:C8" si="1">SUM(D6:G6)</f>
        <v>50.76</v>
      </c>
      <c r="D6" s="38">
        <v>50.76</v>
      </c>
      <c r="E6" s="49"/>
      <c r="F6" s="49"/>
      <c r="G6" s="49"/>
      <c r="H6" s="49"/>
      <c r="I6" s="49"/>
      <c r="J6" s="50"/>
    </row>
    <row r="7" spans="1:10" ht="24" customHeight="1">
      <c r="A7" s="40" t="s">
        <v>187</v>
      </c>
      <c r="B7" s="24">
        <f t="shared" si="0"/>
        <v>800.25340600000004</v>
      </c>
      <c r="C7" s="24">
        <f t="shared" si="1"/>
        <v>800.25340600000004</v>
      </c>
      <c r="D7" s="38">
        <v>800.25340600000004</v>
      </c>
      <c r="E7" s="49"/>
      <c r="F7" s="49"/>
      <c r="G7" s="49"/>
      <c r="H7" s="49"/>
      <c r="I7" s="49"/>
      <c r="J7" s="50"/>
    </row>
    <row r="8" spans="1:10" ht="24" customHeight="1">
      <c r="A8" s="40" t="s">
        <v>188</v>
      </c>
      <c r="B8" s="24">
        <f t="shared" si="0"/>
        <v>22.4</v>
      </c>
      <c r="C8" s="24">
        <f t="shared" si="1"/>
        <v>22.4</v>
      </c>
      <c r="D8" s="38">
        <v>22.4</v>
      </c>
      <c r="E8" s="49"/>
      <c r="F8" s="49"/>
      <c r="G8" s="49"/>
      <c r="H8" s="49"/>
      <c r="I8" s="49"/>
      <c r="J8" s="50"/>
    </row>
    <row r="9" spans="1:10" ht="34.5" customHeight="1">
      <c r="A9" s="40" t="s">
        <v>186</v>
      </c>
      <c r="B9" s="24">
        <f>C9+H9+I9</f>
        <v>117.61</v>
      </c>
      <c r="C9" s="24">
        <f>SUM(D9:G9)</f>
        <v>117.61</v>
      </c>
      <c r="D9" s="38">
        <v>117.61</v>
      </c>
      <c r="E9" s="24"/>
      <c r="F9" s="24"/>
      <c r="G9" s="24"/>
      <c r="H9" s="24"/>
      <c r="I9" s="24"/>
      <c r="J9" s="4"/>
    </row>
    <row r="10" spans="1:10" ht="34.5" customHeight="1">
      <c r="A10" s="40" t="s">
        <v>189</v>
      </c>
      <c r="B10" s="24">
        <f t="shared" ref="B10:B12" si="2">C10+H10+I10</f>
        <v>14.025</v>
      </c>
      <c r="C10" s="24">
        <f t="shared" ref="C10:C12" si="3">SUM(D10:G10)</f>
        <v>14.025</v>
      </c>
      <c r="D10" s="38">
        <v>14.025</v>
      </c>
      <c r="E10" s="24"/>
      <c r="F10" s="24"/>
      <c r="G10" s="24"/>
      <c r="H10" s="24"/>
      <c r="I10" s="24"/>
      <c r="J10" s="4"/>
    </row>
    <row r="11" spans="1:10" ht="34.5" customHeight="1">
      <c r="A11" s="40" t="s">
        <v>232</v>
      </c>
      <c r="B11" s="24">
        <f t="shared" si="2"/>
        <v>49.284199999999998</v>
      </c>
      <c r="C11" s="24">
        <f t="shared" si="3"/>
        <v>49.284199999999998</v>
      </c>
      <c r="D11" s="38">
        <v>49.284199999999998</v>
      </c>
      <c r="E11" s="24"/>
      <c r="F11" s="24"/>
      <c r="G11" s="24"/>
      <c r="H11" s="24"/>
      <c r="I11" s="24"/>
      <c r="J11" s="4"/>
    </row>
    <row r="12" spans="1:10" ht="34.5" customHeight="1">
      <c r="A12" s="40" t="s">
        <v>190</v>
      </c>
      <c r="B12" s="24">
        <f t="shared" si="2"/>
        <v>44.019199999999998</v>
      </c>
      <c r="C12" s="24">
        <f t="shared" si="3"/>
        <v>44.019199999999998</v>
      </c>
      <c r="D12" s="38">
        <v>44.019199999999998</v>
      </c>
      <c r="E12" s="24"/>
      <c r="F12" s="24"/>
      <c r="G12" s="24"/>
      <c r="H12" s="24"/>
      <c r="I12" s="24"/>
      <c r="J12" s="4"/>
    </row>
    <row r="13" spans="1:10" ht="34.5" customHeight="1">
      <c r="A13" s="8" t="s">
        <v>169</v>
      </c>
      <c r="B13" s="25">
        <f>SUM(B6:B12)</f>
        <v>1098.3518059999999</v>
      </c>
      <c r="C13" s="47">
        <f t="shared" ref="C13:D13" si="4">SUM(C6:C12)</f>
        <v>1098.3518059999999</v>
      </c>
      <c r="D13" s="47">
        <f t="shared" si="4"/>
        <v>1098.3518059999999</v>
      </c>
      <c r="E13" s="25"/>
      <c r="F13" s="25"/>
      <c r="G13" s="25"/>
      <c r="H13" s="25"/>
      <c r="I13" s="25"/>
      <c r="J13" s="6"/>
    </row>
  </sheetData>
  <mergeCells count="7">
    <mergeCell ref="J4:J5"/>
    <mergeCell ref="A2:I2"/>
    <mergeCell ref="A4:A5"/>
    <mergeCell ref="B4:B5"/>
    <mergeCell ref="C4:G4"/>
    <mergeCell ref="H4:H5"/>
    <mergeCell ref="I4:I5"/>
  </mergeCells>
  <phoneticPr fontId="1" type="noConversion"/>
  <pageMargins left="0.70866141732283472" right="0.17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A5" sqref="A5"/>
    </sheetView>
  </sheetViews>
  <sheetFormatPr defaultRowHeight="13.5"/>
  <cols>
    <col min="1" max="1" width="91.75" customWidth="1"/>
  </cols>
  <sheetData>
    <row r="1" spans="1:1" ht="62.25" customHeight="1">
      <c r="A1" s="66" t="s">
        <v>267</v>
      </c>
    </row>
    <row r="2" spans="1:1" ht="44.25" customHeight="1">
      <c r="A2" s="32" t="s">
        <v>179</v>
      </c>
    </row>
    <row r="3" spans="1:1" ht="30.75" customHeight="1">
      <c r="A3" s="31" t="s">
        <v>180</v>
      </c>
    </row>
    <row r="4" spans="1:1" ht="30.75" customHeight="1">
      <c r="A4" s="31" t="s">
        <v>181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B1:B17"/>
  <sheetViews>
    <sheetView workbookViewId="0">
      <selection activeCell="B25" sqref="B25"/>
    </sheetView>
  </sheetViews>
  <sheetFormatPr defaultRowHeight="13.5"/>
  <cols>
    <col min="2" max="2" width="77.125" bestFit="1" customWidth="1"/>
  </cols>
  <sheetData>
    <row r="1" spans="2:2" ht="44.25" customHeight="1">
      <c r="B1" s="28" t="s">
        <v>9</v>
      </c>
    </row>
    <row r="2" spans="2:2" ht="39.75" customHeight="1">
      <c r="B2" s="29" t="s">
        <v>10</v>
      </c>
    </row>
    <row r="3" spans="2:2" ht="39.75" customHeight="1">
      <c r="B3" s="30" t="s">
        <v>11</v>
      </c>
    </row>
    <row r="4" spans="2:2" ht="39.75" customHeight="1">
      <c r="B4" s="30" t="s">
        <v>12</v>
      </c>
    </row>
    <row r="5" spans="2:2" ht="39.75" customHeight="1">
      <c r="B5" s="29" t="s">
        <v>265</v>
      </c>
    </row>
    <row r="6" spans="2:2" ht="39.75" customHeight="1">
      <c r="B6" s="30" t="s">
        <v>13</v>
      </c>
    </row>
    <row r="7" spans="2:2" ht="39.75" customHeight="1">
      <c r="B7" s="30" t="s">
        <v>14</v>
      </c>
    </row>
    <row r="8" spans="2:2" ht="39.75" customHeight="1">
      <c r="B8" s="30" t="s">
        <v>15</v>
      </c>
    </row>
    <row r="9" spans="2:2" ht="39.75" customHeight="1">
      <c r="B9" s="30" t="s">
        <v>16</v>
      </c>
    </row>
    <row r="10" spans="2:2" ht="39.75" customHeight="1">
      <c r="B10" s="30" t="s">
        <v>17</v>
      </c>
    </row>
    <row r="11" spans="2:2" ht="39.75" customHeight="1">
      <c r="B11" s="30" t="s">
        <v>18</v>
      </c>
    </row>
    <row r="12" spans="2:2" ht="39.75" customHeight="1">
      <c r="B12" s="30" t="s">
        <v>19</v>
      </c>
    </row>
    <row r="13" spans="2:2" ht="39.75" customHeight="1">
      <c r="B13" s="30" t="s">
        <v>20</v>
      </c>
    </row>
    <row r="14" spans="2:2" ht="39.75" customHeight="1">
      <c r="B14" s="30" t="s">
        <v>21</v>
      </c>
    </row>
    <row r="15" spans="2:2" ht="39.75" customHeight="1">
      <c r="B15" s="30" t="s">
        <v>22</v>
      </c>
    </row>
    <row r="16" spans="2:2" ht="39.75" customHeight="1">
      <c r="B16" s="30" t="s">
        <v>23</v>
      </c>
    </row>
    <row r="17" spans="2:2" ht="39.75" customHeight="1">
      <c r="B17" s="29" t="s">
        <v>268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I11"/>
  <sheetViews>
    <sheetView workbookViewId="0">
      <selection activeCell="A3" sqref="A3:I4"/>
    </sheetView>
  </sheetViews>
  <sheetFormatPr defaultRowHeight="13.5"/>
  <sheetData>
    <row r="1" spans="1:9" ht="31.5">
      <c r="A1" s="71" t="s">
        <v>262</v>
      </c>
      <c r="B1" s="71"/>
      <c r="C1" s="71"/>
      <c r="D1" s="71"/>
      <c r="E1" s="71"/>
      <c r="F1" s="71"/>
      <c r="G1" s="71"/>
      <c r="H1" s="71"/>
      <c r="I1" s="71"/>
    </row>
    <row r="2" spans="1:9" s="3" customFormat="1" ht="24.75" customHeight="1">
      <c r="A2" s="72" t="s">
        <v>24</v>
      </c>
      <c r="B2" s="72"/>
      <c r="C2" s="72"/>
      <c r="D2" s="72"/>
      <c r="E2" s="72"/>
      <c r="F2" s="72"/>
      <c r="G2" s="72"/>
      <c r="H2" s="72"/>
      <c r="I2" s="72"/>
    </row>
    <row r="3" spans="1:9" ht="24.75" customHeight="1">
      <c r="A3" s="70" t="s">
        <v>266</v>
      </c>
      <c r="B3" s="70"/>
      <c r="C3" s="70"/>
      <c r="D3" s="70"/>
      <c r="E3" s="70"/>
      <c r="F3" s="70"/>
      <c r="G3" s="70"/>
      <c r="H3" s="70"/>
      <c r="I3" s="70"/>
    </row>
    <row r="4" spans="1:9" ht="65.25" customHeight="1">
      <c r="A4" s="70"/>
      <c r="B4" s="70"/>
      <c r="C4" s="70"/>
      <c r="D4" s="70"/>
      <c r="E4" s="70"/>
      <c r="F4" s="70"/>
      <c r="G4" s="70"/>
      <c r="H4" s="70"/>
      <c r="I4" s="70"/>
    </row>
    <row r="5" spans="1:9" s="9" customFormat="1" ht="24.75" customHeight="1">
      <c r="A5" s="72" t="s">
        <v>25</v>
      </c>
      <c r="B5" s="72"/>
      <c r="C5" s="72"/>
      <c r="D5" s="72"/>
      <c r="E5" s="72"/>
      <c r="F5" s="72"/>
      <c r="G5" s="72"/>
      <c r="H5" s="72"/>
      <c r="I5" s="72"/>
    </row>
    <row r="6" spans="1:9" ht="24.75" customHeight="1">
      <c r="A6" s="70" t="s">
        <v>261</v>
      </c>
      <c r="B6" s="70"/>
      <c r="C6" s="70"/>
      <c r="D6" s="70"/>
      <c r="E6" s="70"/>
      <c r="F6" s="70"/>
      <c r="G6" s="70"/>
      <c r="H6" s="70"/>
      <c r="I6" s="70"/>
    </row>
    <row r="7" spans="1:9" ht="75.75" customHeight="1">
      <c r="A7" s="70"/>
      <c r="B7" s="70"/>
      <c r="C7" s="70"/>
      <c r="D7" s="70"/>
      <c r="E7" s="70"/>
      <c r="F7" s="70"/>
      <c r="G7" s="70"/>
      <c r="H7" s="70"/>
      <c r="I7" s="70"/>
    </row>
    <row r="8" spans="1:9" ht="24.75" customHeight="1">
      <c r="A8" s="70"/>
      <c r="B8" s="70"/>
      <c r="C8" s="70"/>
      <c r="D8" s="70"/>
      <c r="E8" s="70"/>
      <c r="F8" s="70"/>
      <c r="G8" s="70"/>
      <c r="H8" s="70"/>
      <c r="I8" s="70"/>
    </row>
    <row r="9" spans="1:9" ht="24.75" customHeight="1">
      <c r="A9" s="70"/>
      <c r="B9" s="70"/>
      <c r="C9" s="70"/>
      <c r="D9" s="70"/>
      <c r="E9" s="70"/>
      <c r="F9" s="70"/>
      <c r="G9" s="70"/>
      <c r="H9" s="70"/>
      <c r="I9" s="70"/>
    </row>
    <row r="10" spans="1:9" ht="24.75" customHeight="1">
      <c r="A10" s="70" t="s">
        <v>264</v>
      </c>
      <c r="B10" s="70"/>
      <c r="C10" s="70"/>
      <c r="D10" s="70"/>
      <c r="E10" s="70"/>
      <c r="F10" s="70"/>
      <c r="G10" s="70"/>
      <c r="H10" s="70"/>
      <c r="I10" s="70"/>
    </row>
    <row r="11" spans="1:9" ht="100.5" customHeight="1">
      <c r="A11" s="70"/>
      <c r="B11" s="70"/>
      <c r="C11" s="70"/>
      <c r="D11" s="70"/>
      <c r="E11" s="70"/>
      <c r="F11" s="70"/>
      <c r="G11" s="70"/>
      <c r="H11" s="70"/>
      <c r="I11" s="70"/>
    </row>
  </sheetData>
  <mergeCells count="7">
    <mergeCell ref="A10:I11"/>
    <mergeCell ref="A1:I1"/>
    <mergeCell ref="A2:I2"/>
    <mergeCell ref="A3:I4"/>
    <mergeCell ref="A5:I5"/>
    <mergeCell ref="A6:I7"/>
    <mergeCell ref="A8:I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9:I23"/>
  <sheetViews>
    <sheetView workbookViewId="0">
      <selection activeCell="A23" sqref="A23:I23"/>
    </sheetView>
  </sheetViews>
  <sheetFormatPr defaultRowHeight="13.5"/>
  <sheetData>
    <row r="19" spans="1:9" ht="27.75" customHeight="1">
      <c r="A19" s="68" t="s">
        <v>263</v>
      </c>
      <c r="B19" s="68"/>
      <c r="C19" s="68"/>
      <c r="D19" s="68"/>
      <c r="E19" s="68"/>
      <c r="F19" s="68"/>
      <c r="G19" s="68"/>
      <c r="H19" s="68"/>
      <c r="I19" s="68"/>
    </row>
    <row r="20" spans="1:9" ht="27.75" customHeight="1">
      <c r="A20" s="68"/>
      <c r="B20" s="68"/>
      <c r="C20" s="68"/>
      <c r="D20" s="68"/>
      <c r="E20" s="68"/>
      <c r="F20" s="68"/>
      <c r="G20" s="68"/>
      <c r="H20" s="68"/>
      <c r="I20" s="68"/>
    </row>
    <row r="21" spans="1:9">
      <c r="A21" s="68"/>
      <c r="B21" s="68"/>
      <c r="C21" s="68"/>
      <c r="D21" s="68"/>
      <c r="E21" s="68"/>
      <c r="F21" s="68"/>
      <c r="G21" s="68"/>
      <c r="H21" s="68"/>
      <c r="I21" s="68"/>
    </row>
    <row r="22" spans="1:9">
      <c r="A22" s="68"/>
      <c r="B22" s="68"/>
      <c r="C22" s="68"/>
      <c r="D22" s="68"/>
      <c r="E22" s="68"/>
      <c r="F22" s="68"/>
      <c r="G22" s="68"/>
      <c r="H22" s="68"/>
      <c r="I22" s="68"/>
    </row>
    <row r="23" spans="1:9" ht="46.5">
      <c r="A23" s="68"/>
      <c r="B23" s="68"/>
      <c r="C23" s="68"/>
      <c r="D23" s="68"/>
      <c r="E23" s="68"/>
      <c r="F23" s="68"/>
      <c r="G23" s="68"/>
      <c r="H23" s="68"/>
      <c r="I23" s="68"/>
    </row>
  </sheetData>
  <mergeCells count="3">
    <mergeCell ref="A19:I20"/>
    <mergeCell ref="A21:I22"/>
    <mergeCell ref="A23:I23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D20"/>
  <sheetViews>
    <sheetView showZeros="0" workbookViewId="0">
      <selection activeCell="B6" sqref="B6"/>
    </sheetView>
  </sheetViews>
  <sheetFormatPr defaultRowHeight="13.5"/>
  <cols>
    <col min="1" max="1" width="27.625" bestFit="1" customWidth="1"/>
    <col min="2" max="2" width="16.375" customWidth="1"/>
    <col min="3" max="3" width="23.5" bestFit="1" customWidth="1"/>
    <col min="4" max="4" width="17.125" customWidth="1"/>
    <col min="5" max="5" width="14.25" customWidth="1"/>
  </cols>
  <sheetData>
    <row r="1" spans="1:4">
      <c r="A1" t="s">
        <v>26</v>
      </c>
    </row>
    <row r="2" spans="1:4" ht="38.25" customHeight="1">
      <c r="A2" s="74" t="s">
        <v>49</v>
      </c>
      <c r="B2" s="74"/>
      <c r="C2" s="74"/>
      <c r="D2" s="74"/>
    </row>
    <row r="3" spans="1:4" ht="20.25" customHeight="1">
      <c r="A3" t="s">
        <v>183</v>
      </c>
      <c r="D3" s="7" t="s">
        <v>30</v>
      </c>
    </row>
    <row r="4" spans="1:4" ht="30" customHeight="1">
      <c r="A4" s="73" t="s">
        <v>2</v>
      </c>
      <c r="B4" s="73"/>
      <c r="C4" s="73" t="s">
        <v>27</v>
      </c>
      <c r="D4" s="73"/>
    </row>
    <row r="5" spans="1:4" ht="31.5" customHeight="1">
      <c r="A5" s="12" t="s">
        <v>28</v>
      </c>
      <c r="B5" s="12" t="s">
        <v>29</v>
      </c>
      <c r="C5" s="12" t="s">
        <v>28</v>
      </c>
      <c r="D5" s="12" t="s">
        <v>29</v>
      </c>
    </row>
    <row r="6" spans="1:4" ht="31.5" customHeight="1">
      <c r="A6" s="11" t="s">
        <v>31</v>
      </c>
      <c r="B6" s="26">
        <v>6112.7049969999998</v>
      </c>
      <c r="C6" s="11" t="s">
        <v>42</v>
      </c>
      <c r="D6" s="26">
        <v>5014.3531910000002</v>
      </c>
    </row>
    <row r="7" spans="1:4" ht="31.5" customHeight="1">
      <c r="A7" s="11" t="s">
        <v>32</v>
      </c>
      <c r="B7" s="26">
        <f>表2!B6</f>
        <v>0</v>
      </c>
      <c r="C7" s="11" t="s">
        <v>43</v>
      </c>
      <c r="D7" s="26">
        <v>1098.3518059999999</v>
      </c>
    </row>
    <row r="8" spans="1:4" ht="31.5" customHeight="1">
      <c r="A8" s="11" t="s">
        <v>33</v>
      </c>
      <c r="B8" s="26">
        <f>表2!B7</f>
        <v>0</v>
      </c>
      <c r="C8" s="11" t="s">
        <v>44</v>
      </c>
      <c r="D8" s="26">
        <f>表3!B15</f>
        <v>0</v>
      </c>
    </row>
    <row r="9" spans="1:4" ht="31.5" customHeight="1">
      <c r="A9" s="11" t="s">
        <v>34</v>
      </c>
      <c r="B9" s="26">
        <f>表2!B8</f>
        <v>0</v>
      </c>
      <c r="C9" s="11"/>
      <c r="D9" s="26"/>
    </row>
    <row r="10" spans="1:4" ht="31.5" customHeight="1">
      <c r="A10" s="11" t="s">
        <v>35</v>
      </c>
      <c r="B10" s="26">
        <f>表2!B9</f>
        <v>0</v>
      </c>
      <c r="C10" s="11"/>
      <c r="D10" s="26"/>
    </row>
    <row r="11" spans="1:4" ht="31.5" customHeight="1">
      <c r="A11" s="11" t="s">
        <v>36</v>
      </c>
      <c r="B11" s="26">
        <f>表2!B10</f>
        <v>0</v>
      </c>
      <c r="C11" s="11"/>
      <c r="D11" s="26"/>
    </row>
    <row r="12" spans="1:4" ht="31.5" customHeight="1">
      <c r="A12" s="11" t="s">
        <v>37</v>
      </c>
      <c r="B12" s="26">
        <f>表2!B13</f>
        <v>0</v>
      </c>
      <c r="C12" s="11"/>
      <c r="D12" s="26"/>
    </row>
    <row r="13" spans="1:4" ht="31.5" customHeight="1">
      <c r="A13" s="11"/>
      <c r="B13" s="26"/>
      <c r="C13" s="11"/>
      <c r="D13" s="26"/>
    </row>
    <row r="14" spans="1:4" ht="31.5" customHeight="1">
      <c r="A14" s="12" t="s">
        <v>0</v>
      </c>
      <c r="B14" s="27">
        <f>B6+B11+B12</f>
        <v>6112.7049969999998</v>
      </c>
      <c r="C14" s="12" t="s">
        <v>45</v>
      </c>
      <c r="D14" s="27">
        <f>D6+D7+D8</f>
        <v>6112.7049969999998</v>
      </c>
    </row>
    <row r="15" spans="1:4" ht="31.5" customHeight="1">
      <c r="A15" s="11"/>
      <c r="B15" s="26"/>
      <c r="C15" s="11"/>
      <c r="D15" s="26"/>
    </row>
    <row r="16" spans="1:4" ht="31.5" customHeight="1">
      <c r="A16" s="11" t="s">
        <v>38</v>
      </c>
      <c r="B16" s="26">
        <f>表2!B20</f>
        <v>0</v>
      </c>
      <c r="C16" s="11" t="s">
        <v>46</v>
      </c>
      <c r="D16" s="26">
        <f>表3!B19</f>
        <v>0</v>
      </c>
    </row>
    <row r="17" spans="1:4" ht="31.5" customHeight="1">
      <c r="A17" s="11" t="s">
        <v>78</v>
      </c>
      <c r="B17" s="26">
        <f>表2!B21</f>
        <v>0</v>
      </c>
      <c r="C17" s="11" t="s">
        <v>47</v>
      </c>
      <c r="D17" s="26">
        <f>表3!B20</f>
        <v>0</v>
      </c>
    </row>
    <row r="18" spans="1:4" ht="31.5" customHeight="1">
      <c r="A18" s="11" t="s">
        <v>40</v>
      </c>
      <c r="B18" s="26">
        <f>表2!B22</f>
        <v>0</v>
      </c>
      <c r="C18" s="11" t="s">
        <v>48</v>
      </c>
      <c r="D18" s="26">
        <f>表3!B21</f>
        <v>0</v>
      </c>
    </row>
    <row r="19" spans="1:4" ht="31.5" customHeight="1">
      <c r="A19" s="11"/>
      <c r="B19" s="26"/>
      <c r="C19" s="11"/>
      <c r="D19" s="26"/>
    </row>
    <row r="20" spans="1:4" ht="31.5" customHeight="1">
      <c r="A20" s="12" t="s">
        <v>41</v>
      </c>
      <c r="B20" s="27">
        <f>B14</f>
        <v>6112.7049969999998</v>
      </c>
      <c r="C20" s="12" t="s">
        <v>1</v>
      </c>
      <c r="D20" s="27">
        <f>D14+D16+D17+D18</f>
        <v>6112.7049969999998</v>
      </c>
    </row>
  </sheetData>
  <mergeCells count="3">
    <mergeCell ref="A4:B4"/>
    <mergeCell ref="C4:D4"/>
    <mergeCell ref="A2:D2"/>
  </mergeCells>
  <phoneticPr fontId="1" type="noConversion"/>
  <printOptions horizontalCentered="1"/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4"/>
  <sheetViews>
    <sheetView showZeros="0" workbookViewId="0">
      <selection activeCell="A8" sqref="A8"/>
    </sheetView>
  </sheetViews>
  <sheetFormatPr defaultRowHeight="13.5"/>
  <cols>
    <col min="1" max="1" width="44" customWidth="1"/>
    <col min="2" max="2" width="41" customWidth="1"/>
    <col min="3" max="3" width="14.25" customWidth="1"/>
  </cols>
  <sheetData>
    <row r="1" spans="1:2">
      <c r="A1" t="s">
        <v>50</v>
      </c>
    </row>
    <row r="2" spans="1:2" ht="38.25" customHeight="1">
      <c r="A2" s="74" t="s">
        <v>56</v>
      </c>
      <c r="B2" s="74"/>
    </row>
    <row r="3" spans="1:2" ht="20.25" customHeight="1">
      <c r="A3" t="s">
        <v>183</v>
      </c>
      <c r="B3" s="7" t="s">
        <v>30</v>
      </c>
    </row>
    <row r="4" spans="1:2" ht="27.75" customHeight="1">
      <c r="A4" s="12" t="s">
        <v>28</v>
      </c>
      <c r="B4" s="67" t="s">
        <v>269</v>
      </c>
    </row>
    <row r="5" spans="1:2" ht="27.75" customHeight="1">
      <c r="A5" s="11" t="s">
        <v>31</v>
      </c>
      <c r="B5" s="26">
        <v>6112.7049969999998</v>
      </c>
    </row>
    <row r="6" spans="1:2" ht="27.75" customHeight="1">
      <c r="A6" s="11" t="s">
        <v>32</v>
      </c>
      <c r="B6" s="26"/>
    </row>
    <row r="7" spans="1:2" ht="27.75" customHeight="1">
      <c r="A7" s="11" t="s">
        <v>33</v>
      </c>
      <c r="B7" s="26"/>
    </row>
    <row r="8" spans="1:2" ht="27.75" customHeight="1">
      <c r="A8" s="11" t="s">
        <v>34</v>
      </c>
      <c r="B8" s="26"/>
    </row>
    <row r="9" spans="1:2" ht="27.75" customHeight="1">
      <c r="A9" s="11" t="s">
        <v>35</v>
      </c>
      <c r="B9" s="26"/>
    </row>
    <row r="10" spans="1:2" ht="27.75" customHeight="1">
      <c r="A10" s="11" t="s">
        <v>36</v>
      </c>
      <c r="B10" s="26">
        <f>B11+B12</f>
        <v>0</v>
      </c>
    </row>
    <row r="11" spans="1:2" ht="27.75" customHeight="1">
      <c r="A11" s="11" t="s">
        <v>51</v>
      </c>
      <c r="B11" s="26"/>
    </row>
    <row r="12" spans="1:2" ht="27.75" customHeight="1">
      <c r="A12" s="11" t="s">
        <v>52</v>
      </c>
      <c r="B12" s="26"/>
    </row>
    <row r="13" spans="1:2" ht="27.75" customHeight="1">
      <c r="A13" s="11" t="s">
        <v>37</v>
      </c>
      <c r="B13" s="26">
        <f>B14+B15+B16</f>
        <v>0</v>
      </c>
    </row>
    <row r="14" spans="1:2" ht="27.75" customHeight="1">
      <c r="A14" s="11" t="s">
        <v>53</v>
      </c>
      <c r="B14" s="26"/>
    </row>
    <row r="15" spans="1:2" ht="27.75" customHeight="1">
      <c r="A15" s="11" t="s">
        <v>54</v>
      </c>
      <c r="B15" s="26"/>
    </row>
    <row r="16" spans="1:2" ht="27.75" customHeight="1">
      <c r="A16" s="11" t="s">
        <v>55</v>
      </c>
      <c r="B16" s="26"/>
    </row>
    <row r="17" spans="1:2" ht="27.75" customHeight="1">
      <c r="A17" s="11"/>
      <c r="B17" s="26"/>
    </row>
    <row r="18" spans="1:2" ht="27.75" customHeight="1">
      <c r="A18" s="12" t="s">
        <v>0</v>
      </c>
      <c r="B18" s="27">
        <f>B5+B10+B13</f>
        <v>6112.7049969999998</v>
      </c>
    </row>
    <row r="19" spans="1:2" ht="27.75" customHeight="1">
      <c r="A19" s="11"/>
      <c r="B19" s="26"/>
    </row>
    <row r="20" spans="1:2" ht="27.75" customHeight="1">
      <c r="A20" s="11" t="s">
        <v>38</v>
      </c>
      <c r="B20" s="26"/>
    </row>
    <row r="21" spans="1:2" ht="27.75" customHeight="1">
      <c r="A21" s="11" t="s">
        <v>39</v>
      </c>
      <c r="B21" s="26"/>
    </row>
    <row r="22" spans="1:2" ht="27.75" customHeight="1">
      <c r="A22" s="11" t="s">
        <v>40</v>
      </c>
      <c r="B22" s="26"/>
    </row>
    <row r="23" spans="1:2" ht="27.75" customHeight="1">
      <c r="A23" s="11"/>
      <c r="B23" s="26"/>
    </row>
    <row r="24" spans="1:2" ht="27.75" customHeight="1">
      <c r="A24" s="12" t="s">
        <v>41</v>
      </c>
      <c r="B24" s="27">
        <f>B18+B20+B21+B22</f>
        <v>6112.7049969999998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3"/>
  <sheetViews>
    <sheetView showZeros="0" workbookViewId="0">
      <selection activeCell="B8" sqref="B8"/>
    </sheetView>
  </sheetViews>
  <sheetFormatPr defaultRowHeight="13.5"/>
  <cols>
    <col min="1" max="1" width="44.25" customWidth="1"/>
    <col min="2" max="2" width="41.125" style="53" customWidth="1"/>
    <col min="3" max="3" width="14.25" customWidth="1"/>
  </cols>
  <sheetData>
    <row r="1" spans="1:2">
      <c r="A1" t="s">
        <v>57</v>
      </c>
    </row>
    <row r="2" spans="1:2" ht="38.25" customHeight="1">
      <c r="A2" s="74" t="s">
        <v>60</v>
      </c>
      <c r="B2" s="74"/>
    </row>
    <row r="3" spans="1:2" ht="20.25" customHeight="1">
      <c r="A3" t="s">
        <v>183</v>
      </c>
      <c r="B3" s="54" t="s">
        <v>30</v>
      </c>
    </row>
    <row r="4" spans="1:2" ht="24" customHeight="1">
      <c r="A4" s="12" t="s">
        <v>28</v>
      </c>
      <c r="B4" s="58" t="s">
        <v>269</v>
      </c>
    </row>
    <row r="5" spans="1:2" ht="24" customHeight="1">
      <c r="A5" s="14" t="s">
        <v>42</v>
      </c>
      <c r="B5" s="59">
        <f>B6+B7+B8+B9</f>
        <v>5014.3531910000002</v>
      </c>
    </row>
    <row r="6" spans="1:2" ht="24" customHeight="1">
      <c r="A6" s="11" t="s">
        <v>58</v>
      </c>
      <c r="B6" s="60">
        <v>4603.208791</v>
      </c>
    </row>
    <row r="7" spans="1:2" ht="24" customHeight="1">
      <c r="A7" s="11" t="s">
        <v>184</v>
      </c>
      <c r="B7" s="60">
        <v>313.21499999999997</v>
      </c>
    </row>
    <row r="8" spans="1:2" ht="24" customHeight="1">
      <c r="A8" s="11" t="s">
        <v>59</v>
      </c>
      <c r="B8" s="60">
        <v>92.929400000000001</v>
      </c>
    </row>
    <row r="9" spans="1:2" ht="24" customHeight="1">
      <c r="A9" s="11" t="s">
        <v>185</v>
      </c>
      <c r="B9" s="60">
        <v>5</v>
      </c>
    </row>
    <row r="10" spans="1:2" ht="24" customHeight="1">
      <c r="A10" s="14" t="s">
        <v>43</v>
      </c>
      <c r="B10" s="59">
        <f>SUM(B11:B14)</f>
        <v>1098.3518059999999</v>
      </c>
    </row>
    <row r="11" spans="1:2" ht="24" customHeight="1">
      <c r="A11" s="11" t="s">
        <v>58</v>
      </c>
      <c r="B11" s="60">
        <v>46.092500000000001</v>
      </c>
    </row>
    <row r="12" spans="1:2" ht="24" customHeight="1">
      <c r="A12" s="11" t="s">
        <v>184</v>
      </c>
      <c r="B12" s="60">
        <v>831.68230000000005</v>
      </c>
    </row>
    <row r="13" spans="1:2" ht="24" customHeight="1">
      <c r="A13" s="11" t="s">
        <v>59</v>
      </c>
      <c r="B13" s="60">
        <v>101.464084</v>
      </c>
    </row>
    <row r="14" spans="1:2" ht="24" customHeight="1">
      <c r="A14" s="11" t="s">
        <v>185</v>
      </c>
      <c r="B14" s="60">
        <v>119.112922</v>
      </c>
    </row>
    <row r="15" spans="1:2" ht="24" customHeight="1">
      <c r="A15" s="14" t="s">
        <v>44</v>
      </c>
      <c r="B15" s="59"/>
    </row>
    <row r="16" spans="1:2" ht="24" customHeight="1">
      <c r="A16" s="11"/>
      <c r="B16" s="60"/>
    </row>
    <row r="17" spans="1:2" ht="24" customHeight="1">
      <c r="A17" s="12" t="s">
        <v>45</v>
      </c>
      <c r="B17" s="59">
        <f>B5+B10+B15</f>
        <v>6112.7049969999998</v>
      </c>
    </row>
    <row r="18" spans="1:2" ht="24" customHeight="1">
      <c r="A18" s="11"/>
      <c r="B18" s="60"/>
    </row>
    <row r="19" spans="1:2" ht="24" customHeight="1">
      <c r="A19" s="14" t="s">
        <v>46</v>
      </c>
      <c r="B19" s="59"/>
    </row>
    <row r="20" spans="1:2" ht="24" customHeight="1">
      <c r="A20" s="14" t="s">
        <v>47</v>
      </c>
      <c r="B20" s="59"/>
    </row>
    <row r="21" spans="1:2" ht="24" customHeight="1">
      <c r="A21" s="14" t="s">
        <v>48</v>
      </c>
      <c r="B21" s="59"/>
    </row>
    <row r="22" spans="1:2" ht="24" customHeight="1">
      <c r="A22" s="11"/>
      <c r="B22" s="60"/>
    </row>
    <row r="23" spans="1:2" ht="24" customHeight="1">
      <c r="A23" s="12" t="s">
        <v>1</v>
      </c>
      <c r="B23" s="59">
        <f>B17+B19+B20+B21</f>
        <v>6112.7049969999998</v>
      </c>
    </row>
  </sheetData>
  <mergeCells count="1"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1"/>
  <sheetViews>
    <sheetView showZeros="0" workbookViewId="0">
      <selection activeCell="D5" sqref="D5"/>
    </sheetView>
  </sheetViews>
  <sheetFormatPr defaultRowHeight="13.5"/>
  <cols>
    <col min="1" max="1" width="35.625" customWidth="1"/>
    <col min="2" max="2" width="23.625" customWidth="1"/>
    <col min="3" max="3" width="35.625" customWidth="1"/>
    <col min="4" max="4" width="25.125" customWidth="1"/>
  </cols>
  <sheetData>
    <row r="1" spans="1:4">
      <c r="A1" t="s">
        <v>61</v>
      </c>
    </row>
    <row r="2" spans="1:4" ht="25.5">
      <c r="A2" s="74" t="s">
        <v>66</v>
      </c>
      <c r="B2" s="74"/>
      <c r="C2" s="74"/>
      <c r="D2" s="74"/>
    </row>
    <row r="3" spans="1:4" ht="19.5" customHeight="1">
      <c r="A3" t="s">
        <v>183</v>
      </c>
      <c r="D3" t="s">
        <v>30</v>
      </c>
    </row>
    <row r="4" spans="1:4" ht="36" customHeight="1">
      <c r="A4" s="73" t="s">
        <v>2</v>
      </c>
      <c r="B4" s="73"/>
      <c r="C4" s="73" t="s">
        <v>27</v>
      </c>
      <c r="D4" s="73"/>
    </row>
    <row r="5" spans="1:4" ht="36" customHeight="1">
      <c r="A5" s="12" t="s">
        <v>28</v>
      </c>
      <c r="B5" s="48" t="s">
        <v>236</v>
      </c>
      <c r="C5" s="12" t="s">
        <v>28</v>
      </c>
      <c r="D5" s="48" t="s">
        <v>236</v>
      </c>
    </row>
    <row r="6" spans="1:4" ht="36" customHeight="1">
      <c r="A6" s="13" t="s">
        <v>62</v>
      </c>
      <c r="B6" s="26">
        <v>6112.7049969999998</v>
      </c>
      <c r="C6" s="11" t="s">
        <v>62</v>
      </c>
      <c r="D6" s="26">
        <v>6112.7049969999998</v>
      </c>
    </row>
    <row r="7" spans="1:4" ht="36" customHeight="1">
      <c r="A7" s="11" t="s">
        <v>63</v>
      </c>
      <c r="B7" s="26"/>
      <c r="C7" s="11" t="s">
        <v>63</v>
      </c>
      <c r="D7" s="26"/>
    </row>
    <row r="8" spans="1:4" ht="36" customHeight="1">
      <c r="A8" s="11" t="s">
        <v>64</v>
      </c>
      <c r="B8" s="26"/>
      <c r="C8" s="11" t="s">
        <v>64</v>
      </c>
      <c r="D8" s="26"/>
    </row>
    <row r="9" spans="1:4" ht="36" customHeight="1">
      <c r="A9" s="11" t="s">
        <v>65</v>
      </c>
      <c r="B9" s="26"/>
      <c r="C9" s="11" t="s">
        <v>65</v>
      </c>
      <c r="D9" s="26"/>
    </row>
    <row r="10" spans="1:4" ht="36" customHeight="1">
      <c r="A10" s="11"/>
      <c r="B10" s="26"/>
      <c r="C10" s="11"/>
      <c r="D10" s="26"/>
    </row>
    <row r="11" spans="1:4" ht="36" customHeight="1">
      <c r="A11" s="12" t="s">
        <v>0</v>
      </c>
      <c r="B11" s="27">
        <f>SUM(B6:B9)</f>
        <v>6112.7049969999998</v>
      </c>
      <c r="C11" s="12" t="s">
        <v>45</v>
      </c>
      <c r="D11" s="27">
        <f>SUM(D6:D9)</f>
        <v>6112.7049969999998</v>
      </c>
    </row>
  </sheetData>
  <mergeCells count="3">
    <mergeCell ref="A2:D2"/>
    <mergeCell ref="A4:B4"/>
    <mergeCell ref="C4:D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0"/>
  <sheetViews>
    <sheetView showZeros="0" workbookViewId="0">
      <selection activeCell="B1" sqref="B1:B1048576"/>
    </sheetView>
  </sheetViews>
  <sheetFormatPr defaultRowHeight="13.5"/>
  <cols>
    <col min="1" max="1" width="13.875" style="18" customWidth="1"/>
    <col min="2" max="2" width="38" customWidth="1"/>
    <col min="3" max="3" width="17.375" style="53" customWidth="1"/>
    <col min="4" max="4" width="18.25" style="53" customWidth="1"/>
    <col min="5" max="5" width="17.75" style="53" customWidth="1"/>
  </cols>
  <sheetData>
    <row r="1" spans="1:5">
      <c r="A1" s="20" t="s">
        <v>72</v>
      </c>
      <c r="B1" s="2"/>
      <c r="C1" s="52"/>
      <c r="D1" s="52"/>
      <c r="E1" s="52"/>
    </row>
    <row r="2" spans="1:5" ht="33" customHeight="1">
      <c r="A2" s="76" t="s">
        <v>71</v>
      </c>
      <c r="B2" s="76"/>
      <c r="C2" s="76"/>
      <c r="D2" s="76"/>
      <c r="E2" s="76"/>
    </row>
    <row r="3" spans="1:5" ht="18" customHeight="1">
      <c r="A3" s="18" t="s">
        <v>183</v>
      </c>
      <c r="E3" s="54" t="s">
        <v>8</v>
      </c>
    </row>
    <row r="4" spans="1:5" s="5" customFormat="1" ht="24" customHeight="1">
      <c r="A4" s="79" t="s">
        <v>3</v>
      </c>
      <c r="B4" s="80" t="s">
        <v>4</v>
      </c>
      <c r="C4" s="75" t="s">
        <v>236</v>
      </c>
      <c r="D4" s="75"/>
      <c r="E4" s="75"/>
    </row>
    <row r="5" spans="1:5" s="5" customFormat="1" ht="23.25" customHeight="1">
      <c r="A5" s="79"/>
      <c r="B5" s="80"/>
      <c r="C5" s="55" t="s">
        <v>5</v>
      </c>
      <c r="D5" s="55" t="s">
        <v>6</v>
      </c>
      <c r="E5" s="55" t="s">
        <v>7</v>
      </c>
    </row>
    <row r="6" spans="1:5" s="5" customFormat="1" ht="23.25" customHeight="1">
      <c r="A6" s="77" t="s">
        <v>67</v>
      </c>
      <c r="B6" s="78"/>
      <c r="C6" s="56">
        <f>SUM(D6:E6)</f>
        <v>6112.7049970000007</v>
      </c>
      <c r="D6" s="56">
        <f>D7+D10+D19+D24+D27</f>
        <v>5014.3531910000002</v>
      </c>
      <c r="E6" s="56">
        <f>E7+E10+E19+E24+E27</f>
        <v>1098.3518060000001</v>
      </c>
    </row>
    <row r="7" spans="1:5" ht="23.25" customHeight="1">
      <c r="A7" s="19">
        <v>201</v>
      </c>
      <c r="B7" s="4" t="s">
        <v>68</v>
      </c>
      <c r="C7" s="56">
        <f t="shared" ref="C7:C29" si="0">SUM(D7:E7)</f>
        <v>49.284199999999998</v>
      </c>
      <c r="D7" s="57"/>
      <c r="E7" s="57">
        <f>E8</f>
        <v>49.284199999999998</v>
      </c>
    </row>
    <row r="8" spans="1:5" ht="23.25" customHeight="1">
      <c r="A8" s="19" t="s">
        <v>69</v>
      </c>
      <c r="B8" s="40" t="s">
        <v>240</v>
      </c>
      <c r="C8" s="56">
        <f t="shared" si="0"/>
        <v>49.284199999999998</v>
      </c>
      <c r="D8" s="57"/>
      <c r="E8" s="57">
        <f>E9</f>
        <v>49.284199999999998</v>
      </c>
    </row>
    <row r="9" spans="1:5" ht="23.25" customHeight="1">
      <c r="A9" s="19" t="s">
        <v>70</v>
      </c>
      <c r="B9" s="40" t="s">
        <v>241</v>
      </c>
      <c r="C9" s="56">
        <f t="shared" si="0"/>
        <v>49.284199999999998</v>
      </c>
      <c r="D9" s="57"/>
      <c r="E9" s="57">
        <v>49.284199999999998</v>
      </c>
    </row>
    <row r="10" spans="1:5" ht="23.25" customHeight="1">
      <c r="A10" s="35">
        <v>204</v>
      </c>
      <c r="B10" s="40" t="s">
        <v>233</v>
      </c>
      <c r="C10" s="56">
        <f t="shared" si="0"/>
        <v>4940.1028970000007</v>
      </c>
      <c r="D10" s="57">
        <f>D11+D17</f>
        <v>3891.0352910000001</v>
      </c>
      <c r="E10" s="57">
        <f>E11+E17</f>
        <v>1049.0676060000001</v>
      </c>
    </row>
    <row r="11" spans="1:5" ht="23.25" customHeight="1">
      <c r="A11" s="42" t="s">
        <v>194</v>
      </c>
      <c r="B11" s="40" t="s">
        <v>242</v>
      </c>
      <c r="C11" s="56">
        <f t="shared" si="0"/>
        <v>4896.083697</v>
      </c>
      <c r="D11" s="57">
        <f>SUM(D12:D16)</f>
        <v>3891.0352910000001</v>
      </c>
      <c r="E11" s="57">
        <f>SUM(E12:E16)</f>
        <v>1005.048406</v>
      </c>
    </row>
    <row r="12" spans="1:5" ht="23.25" customHeight="1">
      <c r="A12" s="42" t="s">
        <v>195</v>
      </c>
      <c r="B12" s="40" t="s">
        <v>241</v>
      </c>
      <c r="C12" s="56">
        <f t="shared" si="0"/>
        <v>3941.7952910000004</v>
      </c>
      <c r="D12" s="57">
        <v>3891.0352910000001</v>
      </c>
      <c r="E12" s="57">
        <v>50.76</v>
      </c>
    </row>
    <row r="13" spans="1:5" ht="23.25" customHeight="1">
      <c r="A13" s="42" t="s">
        <v>196</v>
      </c>
      <c r="B13" s="34" t="s">
        <v>187</v>
      </c>
      <c r="C13" s="56">
        <f t="shared" si="0"/>
        <v>800.25340600000004</v>
      </c>
      <c r="D13" s="57"/>
      <c r="E13" s="57">
        <v>800.25340600000004</v>
      </c>
    </row>
    <row r="14" spans="1:5" ht="23.25" customHeight="1">
      <c r="A14" s="42" t="s">
        <v>197</v>
      </c>
      <c r="B14" s="40" t="s">
        <v>243</v>
      </c>
      <c r="C14" s="56">
        <f t="shared" si="0"/>
        <v>22.4</v>
      </c>
      <c r="D14" s="57"/>
      <c r="E14" s="57">
        <v>22.4</v>
      </c>
    </row>
    <row r="15" spans="1:5" ht="23.25" customHeight="1">
      <c r="A15" s="41" t="s">
        <v>198</v>
      </c>
      <c r="B15" s="40" t="s">
        <v>244</v>
      </c>
      <c r="C15" s="56">
        <f t="shared" si="0"/>
        <v>117.61</v>
      </c>
      <c r="D15" s="57"/>
      <c r="E15" s="57">
        <v>117.61</v>
      </c>
    </row>
    <row r="16" spans="1:5" ht="23.25" customHeight="1">
      <c r="A16" s="42" t="s">
        <v>199</v>
      </c>
      <c r="B16" s="34" t="s">
        <v>189</v>
      </c>
      <c r="C16" s="56">
        <f t="shared" si="0"/>
        <v>14.025</v>
      </c>
      <c r="D16" s="57"/>
      <c r="E16" s="57">
        <v>14.025</v>
      </c>
    </row>
    <row r="17" spans="1:5" ht="23.25" customHeight="1">
      <c r="A17" s="42" t="s">
        <v>200</v>
      </c>
      <c r="B17" s="40" t="s">
        <v>245</v>
      </c>
      <c r="C17" s="56">
        <f t="shared" si="0"/>
        <v>44.019199999999998</v>
      </c>
      <c r="D17" s="57"/>
      <c r="E17" s="57">
        <f>E18</f>
        <v>44.019199999999998</v>
      </c>
    </row>
    <row r="18" spans="1:5" ht="23.25" customHeight="1">
      <c r="A18" s="42" t="s">
        <v>201</v>
      </c>
      <c r="B18" s="40" t="s">
        <v>246</v>
      </c>
      <c r="C18" s="56">
        <f t="shared" si="0"/>
        <v>44.019199999999998</v>
      </c>
      <c r="D18" s="57"/>
      <c r="E18" s="57">
        <v>44.019199999999998</v>
      </c>
    </row>
    <row r="19" spans="1:5" ht="23.25" customHeight="1">
      <c r="A19" s="37" t="s">
        <v>191</v>
      </c>
      <c r="B19" s="36" t="s">
        <v>192</v>
      </c>
      <c r="C19" s="56">
        <f t="shared" si="0"/>
        <v>710.79930000000002</v>
      </c>
      <c r="D19" s="57">
        <f>D20</f>
        <v>710.79930000000002</v>
      </c>
      <c r="E19" s="57"/>
    </row>
    <row r="20" spans="1:5" ht="23.25" customHeight="1">
      <c r="A20" s="42" t="s">
        <v>202</v>
      </c>
      <c r="B20" s="40" t="s">
        <v>247</v>
      </c>
      <c r="C20" s="56">
        <f t="shared" si="0"/>
        <v>710.79930000000002</v>
      </c>
      <c r="D20" s="57">
        <f>SUM(D21:D23)</f>
        <v>710.79930000000002</v>
      </c>
      <c r="E20" s="57"/>
    </row>
    <row r="21" spans="1:5" ht="23.25" customHeight="1">
      <c r="A21" s="42" t="s">
        <v>203</v>
      </c>
      <c r="B21" s="40" t="s">
        <v>248</v>
      </c>
      <c r="C21" s="56">
        <f t="shared" si="0"/>
        <v>44.165700000000001</v>
      </c>
      <c r="D21" s="57">
        <v>44.165700000000001</v>
      </c>
      <c r="E21" s="57"/>
    </row>
    <row r="22" spans="1:5" ht="23.25" customHeight="1">
      <c r="A22" s="42" t="s">
        <v>204</v>
      </c>
      <c r="B22" s="40" t="s">
        <v>249</v>
      </c>
      <c r="C22" s="56">
        <f t="shared" si="0"/>
        <v>333.75360000000001</v>
      </c>
      <c r="D22" s="57">
        <v>333.75360000000001</v>
      </c>
      <c r="E22" s="57"/>
    </row>
    <row r="23" spans="1:5" ht="23.25" customHeight="1">
      <c r="A23" s="42" t="s">
        <v>205</v>
      </c>
      <c r="B23" s="40" t="s">
        <v>250</v>
      </c>
      <c r="C23" s="56">
        <f t="shared" si="0"/>
        <v>332.88</v>
      </c>
      <c r="D23" s="57">
        <v>332.88</v>
      </c>
      <c r="E23" s="57"/>
    </row>
    <row r="24" spans="1:5" ht="23.25" customHeight="1">
      <c r="A24" s="42" t="s">
        <v>207</v>
      </c>
      <c r="B24" s="39" t="s">
        <v>235</v>
      </c>
      <c r="C24" s="56">
        <f t="shared" si="0"/>
        <v>118.3458</v>
      </c>
      <c r="D24" s="57">
        <f>D25</f>
        <v>118.3458</v>
      </c>
      <c r="E24" s="57"/>
    </row>
    <row r="25" spans="1:5" ht="23.25" customHeight="1">
      <c r="A25" s="42" t="s">
        <v>208</v>
      </c>
      <c r="B25" s="39" t="s">
        <v>251</v>
      </c>
      <c r="C25" s="56">
        <f t="shared" si="0"/>
        <v>118.3458</v>
      </c>
      <c r="D25" s="57">
        <f>D26</f>
        <v>118.3458</v>
      </c>
      <c r="E25" s="57"/>
    </row>
    <row r="26" spans="1:5" ht="23.25" customHeight="1">
      <c r="A26" s="42" t="s">
        <v>209</v>
      </c>
      <c r="B26" s="39" t="s">
        <v>252</v>
      </c>
      <c r="C26" s="56">
        <f t="shared" si="0"/>
        <v>118.3458</v>
      </c>
      <c r="D26" s="57">
        <v>118.3458</v>
      </c>
      <c r="E26" s="57"/>
    </row>
    <row r="27" spans="1:5" ht="23.25" customHeight="1">
      <c r="A27" s="42" t="s">
        <v>206</v>
      </c>
      <c r="B27" s="40" t="s">
        <v>193</v>
      </c>
      <c r="C27" s="56">
        <f t="shared" si="0"/>
        <v>294.1728</v>
      </c>
      <c r="D27" s="57">
        <f>D28</f>
        <v>294.1728</v>
      </c>
      <c r="E27" s="57"/>
    </row>
    <row r="28" spans="1:5" ht="23.25" customHeight="1">
      <c r="A28" s="42" t="s">
        <v>210</v>
      </c>
      <c r="B28" s="40" t="s">
        <v>253</v>
      </c>
      <c r="C28" s="56">
        <f t="shared" si="0"/>
        <v>294.1728</v>
      </c>
      <c r="D28" s="57">
        <f>D29</f>
        <v>294.1728</v>
      </c>
      <c r="E28" s="57"/>
    </row>
    <row r="29" spans="1:5" ht="23.25" customHeight="1">
      <c r="A29" s="42" t="s">
        <v>211</v>
      </c>
      <c r="B29" s="40" t="s">
        <v>254</v>
      </c>
      <c r="C29" s="56">
        <f t="shared" si="0"/>
        <v>294.1728</v>
      </c>
      <c r="D29" s="57">
        <v>294.1728</v>
      </c>
      <c r="E29" s="57"/>
    </row>
    <row r="30" spans="1:5" ht="21" customHeight="1"/>
  </sheetData>
  <mergeCells count="5">
    <mergeCell ref="C4:E4"/>
    <mergeCell ref="A2:E2"/>
    <mergeCell ref="A6:B6"/>
    <mergeCell ref="A4:A5"/>
    <mergeCell ref="B4:B5"/>
  </mergeCells>
  <phoneticPr fontId="1" type="noConversion"/>
  <pageMargins left="0.70866141732283472" right="0.27559055118110237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封面</vt:lpstr>
      <vt:lpstr>目录</vt:lpstr>
      <vt:lpstr>第一部分 概况</vt:lpstr>
      <vt:lpstr>第二部分 2018年部门预算表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第三部分  名词解释</vt:lpstr>
      <vt:lpstr>表6!Print_Titles</vt:lpstr>
      <vt:lpstr>表7!Print_Titles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2018-11-23T01:40:53Z</cp:lastPrinted>
  <dcterms:created xsi:type="dcterms:W3CDTF">2018-02-24T01:46:35Z</dcterms:created>
  <dcterms:modified xsi:type="dcterms:W3CDTF">2018-11-23T01:42:58Z</dcterms:modified>
</cp:coreProperties>
</file>