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947" activeTab="2"/>
  </bookViews>
  <sheets>
    <sheet name="封面" sheetId="1" r:id="rId1"/>
    <sheet name="目录" sheetId="2" r:id="rId2"/>
    <sheet name="第一部分 概况" sheetId="3" r:id="rId3"/>
    <sheet name="第二部分 2018年部门预算表" sheetId="4" r:id="rId4"/>
    <sheet name="表1" sheetId="5" r:id="rId5"/>
    <sheet name="表2" sheetId="6" r:id="rId6"/>
    <sheet name="表3" sheetId="7" r:id="rId7"/>
    <sheet name="表4" sheetId="8" r:id="rId8"/>
    <sheet name="表5" sheetId="9" r:id="rId9"/>
    <sheet name="表6" sheetId="10" r:id="rId10"/>
    <sheet name="表7" sheetId="11" r:id="rId11"/>
    <sheet name="表8" sheetId="12" r:id="rId12"/>
    <sheet name="表9" sheetId="13" r:id="rId13"/>
    <sheet name="表10" sheetId="14" r:id="rId14"/>
    <sheet name="表11" sheetId="15" r:id="rId15"/>
    <sheet name="第三部分 xx年部门预算情况说明" sheetId="16" state="hidden" r:id="rId16"/>
    <sheet name="第四部分  名词解释" sheetId="17" state="hidden" r:id="rId17"/>
  </sheets>
  <definedNames>
    <definedName name="_xlnm.Print_Titles" localSheetId="9">'表6'!$1:$4</definedName>
    <definedName name="_xlnm.Print_Titles" localSheetId="10">'表7'!$1:$4</definedName>
  </definedNames>
  <calcPr fullCalcOnLoad="1"/>
</workbook>
</file>

<file path=xl/sharedStrings.xml><?xml version="1.0" encoding="utf-8"?>
<sst xmlns="http://schemas.openxmlformats.org/spreadsheetml/2006/main" count="521" uniqueCount="328">
  <si>
    <t>附件1：</t>
  </si>
  <si>
    <t>目录</t>
  </si>
  <si>
    <t>第一部分  部门概况</t>
  </si>
  <si>
    <t>一、部门主要职责</t>
  </si>
  <si>
    <t>二、部门预算单位构成及机构设置</t>
  </si>
  <si>
    <t>一、收支总体情况表</t>
  </si>
  <si>
    <t>二、收入总体情况表</t>
  </si>
  <si>
    <t>三、支出总体情况表</t>
  </si>
  <si>
    <t>四、财政拨款收支总体情况表</t>
  </si>
  <si>
    <t>五、一般公共预算支出表（按功能分类科目）</t>
  </si>
  <si>
    <t>六、一般公共预算基本支出表（按支出经济分类科目）</t>
  </si>
  <si>
    <t>七、一般公共预算项目支出表（按支出经济分类科目）</t>
  </si>
  <si>
    <t>八、一般公共预算安排的行政经费及“三公”经费预算表</t>
  </si>
  <si>
    <t>九、政府性基金预算支出表</t>
  </si>
  <si>
    <t>十、部门预算基本支出预算表</t>
  </si>
  <si>
    <t>十一、部门预算项目支出及其他支出预算表</t>
  </si>
  <si>
    <t>表1</t>
  </si>
  <si>
    <t>收支总体情况表</t>
  </si>
  <si>
    <t>单位：万元</t>
  </si>
  <si>
    <t>收入</t>
  </si>
  <si>
    <t>支出</t>
  </si>
  <si>
    <t>项目</t>
  </si>
  <si>
    <t>2018年预算</t>
  </si>
  <si>
    <t>一、财政拨款</t>
  </si>
  <si>
    <t>一、基本支出</t>
  </si>
  <si>
    <t xml:space="preserve">   一般公共预算</t>
  </si>
  <si>
    <t>二、项目支出</t>
  </si>
  <si>
    <t xml:space="preserve">  政府性基金预算</t>
  </si>
  <si>
    <t>三、事业单位经营支出</t>
  </si>
  <si>
    <t xml:space="preserve">  国有资本经营预算</t>
  </si>
  <si>
    <t xml:space="preserve">  社会保险基金预算</t>
  </si>
  <si>
    <t>二、财政专户拨款</t>
  </si>
  <si>
    <t>三、其他资金</t>
  </si>
  <si>
    <t>本年收入合计</t>
  </si>
  <si>
    <t>本年支出合计</t>
  </si>
  <si>
    <t>四、上级补助收入</t>
  </si>
  <si>
    <t>四、对附属单位补助支出</t>
  </si>
  <si>
    <t>五、附属单位上缴收入</t>
  </si>
  <si>
    <t>五、上缴上级支出</t>
  </si>
  <si>
    <t>六、用事业基金弥补收支总额</t>
  </si>
  <si>
    <t>六、结转下年</t>
  </si>
  <si>
    <t>收入合计</t>
  </si>
  <si>
    <t>支出总计</t>
  </si>
  <si>
    <t>表2</t>
  </si>
  <si>
    <t>收入总体情况表</t>
  </si>
  <si>
    <t xml:space="preserve">  教育收费</t>
  </si>
  <si>
    <t xml:space="preserve">  其他财政收入拨款</t>
  </si>
  <si>
    <t xml:space="preserve">  事业收入</t>
  </si>
  <si>
    <t xml:space="preserve">  事业单位经营收入</t>
  </si>
  <si>
    <t xml:space="preserve">  其他收入</t>
  </si>
  <si>
    <t>表3</t>
  </si>
  <si>
    <t>支出总体情况表</t>
  </si>
  <si>
    <t xml:space="preserve">  工资福利支出</t>
  </si>
  <si>
    <t xml:space="preserve">  一般商品和服务支出</t>
  </si>
  <si>
    <t xml:space="preserve">  对个人和家庭的补助</t>
  </si>
  <si>
    <t xml:space="preserve">  其他资本性支出等</t>
  </si>
  <si>
    <t xml:space="preserve">  日常运转类项目</t>
  </si>
  <si>
    <t xml:space="preserve">  政府购买服务类项目</t>
  </si>
  <si>
    <t xml:space="preserve">  其他类项目</t>
  </si>
  <si>
    <t xml:space="preserve">  科技研发类项目</t>
  </si>
  <si>
    <t xml:space="preserve">  基本建设类项目</t>
  </si>
  <si>
    <t xml:space="preserve">  补助企事业类项目</t>
  </si>
  <si>
    <t xml:space="preserve">  信息化运维类</t>
  </si>
  <si>
    <t xml:space="preserve">  专项业务类项目</t>
  </si>
  <si>
    <t xml:space="preserve">  因公出国（境）项目</t>
  </si>
  <si>
    <t xml:space="preserve">  信息系统建设类项目</t>
  </si>
  <si>
    <t>表4</t>
  </si>
  <si>
    <t>财政拨款总体情况表</t>
  </si>
  <si>
    <t>一、一般公共预算</t>
  </si>
  <si>
    <t>二、政府性基金预算</t>
  </si>
  <si>
    <t>三、国有资本经营预算</t>
  </si>
  <si>
    <t>四、社会保障基金预算</t>
  </si>
  <si>
    <t>表5</t>
  </si>
  <si>
    <t>一般公共预算支出表（按功能分类科目）</t>
  </si>
  <si>
    <t>科目编码</t>
  </si>
  <si>
    <t>科目名称</t>
  </si>
  <si>
    <t>小计</t>
  </si>
  <si>
    <t>基本支出</t>
  </si>
  <si>
    <t>项目支出</t>
  </si>
  <si>
    <t>合计</t>
  </si>
  <si>
    <t>行政运行</t>
  </si>
  <si>
    <t>2101202</t>
  </si>
  <si>
    <t>财政对城乡居民基本医疗保险基金的补助</t>
  </si>
  <si>
    <t>2081099</t>
  </si>
  <si>
    <t>其他社会福利支出</t>
  </si>
  <si>
    <t>表6</t>
  </si>
  <si>
    <t>一般公共预算基本支出情况表（按支出经济分类科目）</t>
  </si>
  <si>
    <t>政府预算支出经济分类</t>
  </si>
  <si>
    <t>部门预算支出经济科目</t>
  </si>
  <si>
    <t>[501]机关工资福利支出</t>
  </si>
  <si>
    <t>[301]工资福利支出</t>
  </si>
  <si>
    <t>[50101]工资奖金津补贴</t>
  </si>
  <si>
    <t>[30101]基本工资</t>
  </si>
  <si>
    <t>[30102]津贴补贴</t>
  </si>
  <si>
    <t>[30103]奖金</t>
  </si>
  <si>
    <t>[50102]社会保障费</t>
  </si>
  <si>
    <t>[30108]机关事业单位基本养老保险缴费</t>
  </si>
  <si>
    <t>[30109]职业年金</t>
  </si>
  <si>
    <t>[30110]职工基本医疗保险缴费</t>
  </si>
  <si>
    <t>[30111]公务员医疗补助缴费</t>
  </si>
  <si>
    <t>[30112]其他社会保障缴费</t>
  </si>
  <si>
    <t>[50103]住房公积金</t>
  </si>
  <si>
    <t>[30113]住房公积金</t>
  </si>
  <si>
    <t>[50199]其他工资福利支出</t>
  </si>
  <si>
    <t>[30106]伙食补助费</t>
  </si>
  <si>
    <t>[30199]其他工资福利支出</t>
  </si>
  <si>
    <t>[502]机关商品和服务支出</t>
  </si>
  <si>
    <t>[302]商品和服务支出</t>
  </si>
  <si>
    <t>[50201]办公经费</t>
  </si>
  <si>
    <t>[30201]办公费</t>
  </si>
  <si>
    <t>[30202]印刷费</t>
  </si>
  <si>
    <t>[30204]手续费</t>
  </si>
  <si>
    <t>[30205]水费</t>
  </si>
  <si>
    <t>[30206]电费</t>
  </si>
  <si>
    <t>[30207]邮电费</t>
  </si>
  <si>
    <t>[30209]物业管理费</t>
  </si>
  <si>
    <t>[30211]差旅费</t>
  </si>
  <si>
    <t>[30214]租赁费</t>
  </si>
  <si>
    <t>[30228]工会经费</t>
  </si>
  <si>
    <t>[30229]福利费</t>
  </si>
  <si>
    <t>[30239]其他交通费用</t>
  </si>
  <si>
    <t>[50202]会议费</t>
  </si>
  <si>
    <t>[30215]会议费</t>
  </si>
  <si>
    <t>[50203]培训费</t>
  </si>
  <si>
    <t>[30216]培训费</t>
  </si>
  <si>
    <t>[50205]委托业务费</t>
  </si>
  <si>
    <t>[30203]咨询费</t>
  </si>
  <si>
    <t>[30226]劳务费</t>
  </si>
  <si>
    <t>[30227]委托业务费</t>
  </si>
  <si>
    <t>[50206]公务接待费</t>
  </si>
  <si>
    <t>[30217]公务接待费</t>
  </si>
  <si>
    <t>[50207]因公出国（境）费用</t>
  </si>
  <si>
    <t>[30212]因公出国（境）费用</t>
  </si>
  <si>
    <t>[50208]公务用车运行维护费</t>
  </si>
  <si>
    <t>[30231]公务用车运行维护费</t>
  </si>
  <si>
    <t>[50209]维修（护）费</t>
  </si>
  <si>
    <t>[30213]维修（护）费</t>
  </si>
  <si>
    <t>[50299]其他商品和服务支出</t>
  </si>
  <si>
    <t>[30299]其他商品和服务支出</t>
  </si>
  <si>
    <t>[503]机关资本性支出（一）</t>
  </si>
  <si>
    <t>[310]资本性支出</t>
  </si>
  <si>
    <t>[50306]设备购置</t>
  </si>
  <si>
    <t>[31002]办公设备购置</t>
  </si>
  <si>
    <t>[505]对事业单位经常性补助</t>
  </si>
  <si>
    <t>[50501]工资福利支出</t>
  </si>
  <si>
    <t>[30112]绩效工资</t>
  </si>
  <si>
    <t>[30106]其他工资福利支出</t>
  </si>
  <si>
    <t>[50502]商品和服务支出</t>
  </si>
  <si>
    <t>[509]对个人和家庭的补助</t>
  </si>
  <si>
    <t>[303]对个人和家庭的补助</t>
  </si>
  <si>
    <t>[50901]社会福利和救助</t>
  </si>
  <si>
    <t>[30304]抚恤金</t>
  </si>
  <si>
    <t>[30305]生活补助</t>
  </si>
  <si>
    <t>[30307]医疗费补助</t>
  </si>
  <si>
    <t>[30309]奖励金</t>
  </si>
  <si>
    <t>[50905]离退休费</t>
  </si>
  <si>
    <t>[30301]离休费</t>
  </si>
  <si>
    <t>[30302]退休费</t>
  </si>
  <si>
    <t>[50999]其他对个人和家庭的补助</t>
  </si>
  <si>
    <t>[30399]其他对个人和家庭的补助</t>
  </si>
  <si>
    <t>表7</t>
  </si>
  <si>
    <t>一般公共预算项目支出情况表（按支出经济分类科目）</t>
  </si>
  <si>
    <t>[50102]其他社会保障缴费</t>
  </si>
  <si>
    <t>[30106]其他社会保障缴费</t>
  </si>
  <si>
    <t>[30112]其他工资福利支出</t>
  </si>
  <si>
    <t>[50301]房屋建筑物购建</t>
  </si>
  <si>
    <t>[31001]房屋建筑物购建</t>
  </si>
  <si>
    <t>[50303]公务用车购置</t>
  </si>
  <si>
    <t>[31003]公务用车购置</t>
  </si>
  <si>
    <t>[31003]专用设备购置</t>
  </si>
  <si>
    <t>[31007]信息网络及软件购置更新</t>
  </si>
  <si>
    <t>[50307]大型修缮</t>
  </si>
  <si>
    <t>[31006]大型修缮</t>
  </si>
  <si>
    <t>[50399]其他资本性支出</t>
  </si>
  <si>
    <t>[31099]其他资本性支出</t>
  </si>
  <si>
    <t>表8</t>
  </si>
  <si>
    <t>一般公共预算安排的行政经费及“三公”经费预算表</t>
  </si>
  <si>
    <t>行政经费</t>
  </si>
  <si>
    <t>“三公”经费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</si>
  <si>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</si>
  <si>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</si>
  <si>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</si>
  <si>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</si>
  <si>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（三）公务接待支出</t>
  </si>
  <si>
    <t>备注：</t>
  </si>
  <si>
    <t>1、行政经费包括：（1）基本支出。一是包括工资、津贴及奖金、医疗费、住房补贴等（不包括离退休支出，包括离退休人员管理机构的在职人员支出）基本支出；二是包括办公及印刷费、水电费、邮电费、取暖费、交通费、差旅费、会议费、福利费、物业管理费、日常维修费、专用材料费、一般购置费等公用经费支出。（2）一般行政管理项目支出。具体包括出国费、招待费、会议费、办公用房维修租赁、购置费（包括设备、计算机、车辆等）、干部上述非行政单位不纳入统计范围。</t>
  </si>
  <si>
    <t>2、“三公”经费包括因公出国（境）经费、公务用车购置及运行维护费和公务接待费。其中：因公出国（境）经费指行政事业单位工作人员公务出国（境）的住宿费、差旅费、伙食补助费、杂费、培训费等支出；公务用车购置及运行维护费指行政事业单位公务用车购置费、公务用车租用费、燃料费、维修费、过桥过路费、保险费等支出；公务接待费指行政事业单位按规定开支的各类公务接待（外宾接待）费用。</t>
  </si>
  <si>
    <t>表9</t>
  </si>
  <si>
    <t>功能科目名称</t>
  </si>
  <si>
    <t>……</t>
  </si>
  <si>
    <t>表10</t>
  </si>
  <si>
    <t>2018年部门预算基本支出预算表</t>
  </si>
  <si>
    <t>支出项目类别          （资金使用单位）</t>
  </si>
  <si>
    <t>总计</t>
  </si>
  <si>
    <t>财政拨款</t>
  </si>
  <si>
    <t>财政专户拨款</t>
  </si>
  <si>
    <t>其他资金</t>
  </si>
  <si>
    <t>一般公共预算</t>
  </si>
  <si>
    <t>政府性基金</t>
  </si>
  <si>
    <t>国有资本经营预算</t>
  </si>
  <si>
    <t>社会保险基金预算</t>
  </si>
  <si>
    <t>表11</t>
  </si>
  <si>
    <t>2018年部门预算项目支出及其他支出预算表</t>
  </si>
  <si>
    <t>绩效目标</t>
  </si>
  <si>
    <t>301工资福利支出</t>
  </si>
  <si>
    <t>302商品和服务支出</t>
  </si>
  <si>
    <t>303对个人和家庭的补助</t>
  </si>
  <si>
    <t>第三部分    xx年部门预算情况说明</t>
  </si>
  <si>
    <t>（说明：在一下必须公开的基本说明基础上，可根据本部门情况加以细化说明）</t>
  </si>
  <si>
    <t xml:space="preserve">    一、部门预算收支增减变化情况</t>
  </si>
  <si>
    <t xml:space="preserve">    xx年本部门收入预算xx万元，比上年增加/减少xx万元，增长/下降xx%，主要原因是xx（或：与上年保持不变）；支出预算xx万元，比上年增加/减少xx万元，增长/下降xx%，主要原因是xx（或：与上年保持不变）。</t>
  </si>
  <si>
    <t xml:space="preserve">    二、“三公”经费安排情况说明</t>
  </si>
  <si>
    <t xml:space="preserve">    xx年本部门“三公”经费预算安排xx万元，比上年增加/减少xx万元，增长/下降xx%，主要原因是xx（或：与上年保持不变）。其中：因公出国（境）费xx万元，比上年增加/减少xx万元，增长/下降xx%，主要原因是xx（或：与上年保持不变）；公务用车购置及运行费xx万元，比上年增加/减少xx万元，增长/下降xx%，主要原因是xx（或：与上年保持不变）；公务接待费xx万元，比上年增加/减少xx万元，增长/下降xx%，主要原因是xx（或：与上年保持不变）。</t>
  </si>
  <si>
    <t xml:space="preserve">    三、机关运行经费安排情况</t>
  </si>
  <si>
    <t xml:space="preserve">    xx年，本部门机关运行经费安排xx万元，比上年增加/减少xx万元，增长/下降xx%，主要原因是xx。其中：办公费xx，印刷费xx，邮电费xx，差旅费xx，会议费xx，福利费xx，日常维修费xx，专用材料及一般设备购置费xx，办公用房水电费xx，办公用房物业管理费xx，公务用车运行维护费xx等。</t>
  </si>
  <si>
    <t xml:space="preserve">    四、政府采购情况</t>
  </si>
  <si>
    <t xml:space="preserve">    xx年本部门政府采购安排xx万元，其中：货物类采购预算xx万元，工程类采购预算xx万元，服务类采购预算xx万元等。</t>
  </si>
  <si>
    <t xml:space="preserve">    五、国有资产 占有使用情况</t>
  </si>
  <si>
    <t xml:space="preserve">    截至xx年xx月xx日，本部门占有使用国有资产总体情况为：xx，分布构成情况为：xx，主要实物资产数据情况为：xx，资产变动情况为：xx。</t>
  </si>
  <si>
    <t xml:space="preserve">    （说明：本项为推动性公开工作，可结合本部门实际情况，选取基础资料完备、公开条件成熟的资产项目探索公开。如占有使用车辆情况，共用车辆xx辆，其中：领导干部用车xx辆，一般公务用车xx辆等，xx年预计购置/报废xx辆等）</t>
  </si>
  <si>
    <t xml:space="preserve">    六、预算绩效信息公开情况</t>
  </si>
  <si>
    <t xml:space="preserve">    xx年，本部门推进预算绩效信息公开的有关工作情况，</t>
  </si>
  <si>
    <t xml:space="preserve">    （说明：本项为推进性公开工作，可结合本部门实际情况简要介绍。如项目绩效评审信息公开情况，项目绩效对比上年推进xx工作；项目绩效目标覆盖率xx等。）</t>
  </si>
  <si>
    <t xml:space="preserve">    七、其他</t>
  </si>
  <si>
    <t xml:space="preserve">    （一）财税政策和规章制度</t>
  </si>
  <si>
    <t xml:space="preserve">    （说明：包括财政收入制度，支出管理制度等）</t>
  </si>
  <si>
    <t xml:space="preserve">    （二）专项资金信息公开</t>
  </si>
  <si>
    <t xml:space="preserve">    （说明：各部门及时公开专项资金管理办法、申报指南、分配方式和程序、分配结果、绩效评价和审计等信息。）</t>
  </si>
  <si>
    <t xml:space="preserve">    （三）……</t>
  </si>
  <si>
    <t xml:space="preserve">     ……</t>
  </si>
  <si>
    <t>第四部分   名词解释</t>
  </si>
  <si>
    <t xml:space="preserve">    （说明：本项为必须公开内容，可解释本部门预算特有的较为专业的名词，或是财政预算编制方面的名词。）</t>
  </si>
  <si>
    <t>单位名称：中山市大涌镇社会事务局</t>
  </si>
  <si>
    <t>2080201</t>
  </si>
  <si>
    <t>2081004</t>
  </si>
  <si>
    <t>殡葬</t>
  </si>
  <si>
    <t>2081199</t>
  </si>
  <si>
    <t>其他残疾人事业支出</t>
  </si>
  <si>
    <t>2081105</t>
  </si>
  <si>
    <t>残疾人就业和扶贫</t>
  </si>
  <si>
    <t>2081104</t>
  </si>
  <si>
    <t>残疾人康复</t>
  </si>
  <si>
    <t>2081107</t>
  </si>
  <si>
    <t>残疾人生活和护理补贴</t>
  </si>
  <si>
    <t>2101301</t>
  </si>
  <si>
    <t>城乡医疗救助</t>
  </si>
  <si>
    <t>2081502</t>
  </si>
  <si>
    <t>地方自然灾害生活补助</t>
  </si>
  <si>
    <t>2081001</t>
  </si>
  <si>
    <t>儿童福利</t>
  </si>
  <si>
    <t>2080208</t>
  </si>
  <si>
    <t>基层政权和社区建设</t>
  </si>
  <si>
    <t>2081002</t>
  </si>
  <si>
    <t>老年福利</t>
  </si>
  <si>
    <t>2082001</t>
  </si>
  <si>
    <t>临时救助支出</t>
  </si>
  <si>
    <t>2080806</t>
  </si>
  <si>
    <t>农村籍退役士兵老年生活补助</t>
  </si>
  <si>
    <t>2082102</t>
  </si>
  <si>
    <t>农村特困人员救助供养支出</t>
  </si>
  <si>
    <t>2081902</t>
  </si>
  <si>
    <t>农村最低生活保障金支出</t>
  </si>
  <si>
    <t>2013199</t>
  </si>
  <si>
    <t>其他党委办公厅（室）及相关机构事务支出</t>
  </si>
  <si>
    <t>2081699</t>
  </si>
  <si>
    <t>其他红十字事业支出</t>
  </si>
  <si>
    <t>2080299</t>
  </si>
  <si>
    <t>其他民政管理事务支出</t>
  </si>
  <si>
    <t>2082502</t>
  </si>
  <si>
    <t>其他农村生活补助</t>
  </si>
  <si>
    <t>2013499</t>
  </si>
  <si>
    <t>其他统战事务支出</t>
  </si>
  <si>
    <t>2080899</t>
  </si>
  <si>
    <t>其他优抚支出</t>
  </si>
  <si>
    <t>2081599</t>
  </si>
  <si>
    <t>其他自然灾害生活救助支出</t>
  </si>
  <si>
    <t>2081005</t>
  </si>
  <si>
    <t>社会福利事业单位</t>
  </si>
  <si>
    <t>2080901</t>
  </si>
  <si>
    <t>退役士兵安置</t>
  </si>
  <si>
    <t>2080805</t>
  </si>
  <si>
    <t>义务兵优待</t>
  </si>
  <si>
    <t>2080204</t>
  </si>
  <si>
    <t>拥军优属</t>
  </si>
  <si>
    <t>2080803</t>
  </si>
  <si>
    <t>在乡复员、退伍军人生活补助</t>
  </si>
  <si>
    <t>单位：万元</t>
  </si>
  <si>
    <t>[30306]救济费</t>
  </si>
  <si>
    <t>[312]对企业补助</t>
  </si>
  <si>
    <t>[31299]其他对企业补助</t>
  </si>
  <si>
    <r>
      <t>[5090</t>
    </r>
    <r>
      <rPr>
        <sz val="11"/>
        <color indexed="8"/>
        <rFont val="宋体"/>
        <family val="0"/>
      </rPr>
      <t>1</t>
    </r>
    <r>
      <rPr>
        <sz val="11"/>
        <color indexed="8"/>
        <rFont val="宋体"/>
        <family val="0"/>
      </rPr>
      <t>]社会福利和救助</t>
    </r>
  </si>
  <si>
    <t>[30303]退职（役）费</t>
  </si>
  <si>
    <r>
      <t>[30110</t>
    </r>
    <r>
      <rPr>
        <sz val="11"/>
        <color indexed="8"/>
        <rFont val="宋体"/>
        <family val="0"/>
      </rPr>
      <t>]职工基本医疗</t>
    </r>
    <r>
      <rPr>
        <sz val="11"/>
        <color indexed="8"/>
        <rFont val="宋体"/>
        <family val="0"/>
      </rPr>
      <t>保险缴费</t>
    </r>
  </si>
  <si>
    <t>单位名称：中山市大涌镇社会事务局</t>
  </si>
  <si>
    <t>2018年政府性基金预算支出情况表</t>
  </si>
  <si>
    <r>
      <t>2</t>
    </r>
    <r>
      <rPr>
        <b/>
        <sz val="11"/>
        <color indexed="8"/>
        <rFont val="宋体"/>
        <family val="0"/>
      </rPr>
      <t>018</t>
    </r>
    <r>
      <rPr>
        <b/>
        <sz val="11"/>
        <color indexed="8"/>
        <rFont val="宋体"/>
        <family val="0"/>
      </rPr>
      <t>年预算</t>
    </r>
  </si>
  <si>
    <t>2296006</t>
  </si>
  <si>
    <t>用于残疾人事业的彩票公益金支出</t>
  </si>
  <si>
    <t>2296013</t>
  </si>
  <si>
    <t>用于城乡医疗救助的彩票公益金支出</t>
  </si>
  <si>
    <t>2296002</t>
  </si>
  <si>
    <t>用于社会福利的彩票公益金支出</t>
  </si>
  <si>
    <r>
      <t>3</t>
    </r>
    <r>
      <rPr>
        <sz val="11"/>
        <color indexed="8"/>
        <rFont val="宋体"/>
        <family val="0"/>
      </rPr>
      <t>09资本性支出</t>
    </r>
  </si>
  <si>
    <r>
      <t>3</t>
    </r>
    <r>
      <rPr>
        <sz val="11"/>
        <color indexed="8"/>
        <rFont val="宋体"/>
        <family val="0"/>
      </rPr>
      <t>12对企业补助</t>
    </r>
  </si>
  <si>
    <t>2018年</t>
  </si>
  <si>
    <t>大涌镇社会事务局预算</t>
  </si>
  <si>
    <r>
      <t xml:space="preserve">第二部分  </t>
    </r>
    <r>
      <rPr>
        <b/>
        <u val="single"/>
        <sz val="16"/>
        <color indexed="8"/>
        <rFont val="宋体"/>
        <family val="0"/>
      </rPr>
      <t xml:space="preserve"> 2018 </t>
    </r>
    <r>
      <rPr>
        <b/>
        <sz val="16"/>
        <color indexed="8"/>
        <rFont val="宋体"/>
        <family val="0"/>
      </rPr>
      <t>年部门预算表</t>
    </r>
  </si>
  <si>
    <t>第二部分 2018年部门预算表</t>
  </si>
  <si>
    <t xml:space="preserve">    为了方便社会公众的理解，各部门要对公开内容中涉及的专业名词进行解析，格式如下：（以下专业名称解析供参考，各部门可以根据公开内容中涉及的专业名词自行予以增减）</t>
  </si>
  <si>
    <t xml:space="preserve">    一、 财政拨款收入：指财政当年拨付的资金收入。</t>
  </si>
  <si>
    <t xml:space="preserve">    二、事业收入：指事业单位开展专业业务活动及辅动所取得的收入。</t>
  </si>
  <si>
    <t xml:space="preserve">    三、经营收入：指事业单位在专业业务活动及其辅助活动之外开展非独立核算经营活动取得的收入。</t>
  </si>
  <si>
    <t xml:space="preserve">    四、其他收入：指除上述“财政拨款收入”、“事业收入”“经营收入”等以外的收入。主要是非本级财政拨款、存款利息收入、事业单位固定资产出租收入等。</t>
  </si>
  <si>
    <t xml:space="preserve">    五、用事业基金弥补收支差额：指事业单位在用当年“财政拨款收入”“事业收入”、“经营收入”、其他收入“不足以安排当年支出的情况下，使用以前年度累积的事业基金（事业单位当年收支相抵后按国家规定提取。由于弥补以后年度收支差额的基金）弥补本年度收支缺口的资金。</t>
  </si>
  <si>
    <t xml:space="preserve">    六、年初结转和结余：指以前年度尚未完成、结转到本年度按有关规定继续使用的资金。</t>
  </si>
  <si>
    <t xml:space="preserve">    七、结余分配：指事业单位按规定提取的职工福利基金、事业基金和缴纳的所得税，以及建设单位按规定应交回的基本建设竣工项目的结余资金。</t>
  </si>
  <si>
    <t xml:space="preserve">    八、年末结转和结余：指本年度或以前年度预算安排、因客观条件发生变化无法按原计划实施，需要延迟到以后年度按有关规定继续使用的资金。</t>
  </si>
  <si>
    <t xml:space="preserve">    九、基本支出：指为保障机构正常运转、完成日常工作任务发生的人员支出和公用支出。</t>
  </si>
  <si>
    <t xml:space="preserve">    十、项目支出：指在基本支出外为完成特定行政任务和事业发展目标所发生的支出。</t>
  </si>
  <si>
    <t xml:space="preserve">    十一、“三公”经费：按照党中央、国务院有关文件及部门预算管理有关规定，“三公经费”包括因公出国（境）费、公务用车购置及运行维护费和公务接待费。因公出国（境）费指单位工作人员公务出国（境）的住宿费、旅费、伙食补助费、杂费、培训费等支出。公务用车购置及运行维护费指单位公务用车购置费及租用费、燃料费、维修费、过路过桥费、保险费、安全奖励费用等支出。公务接待费指单位按规定开支的各类公务接待（含外宾接待）支出。</t>
  </si>
  <si>
    <t xml:space="preserve">    十二、机关运行经费：指为保证行政单位（含参照公务员法管理的事业单位）运行用于购买货物和服务的各项资金，包括办公及印刷费、邮电费、差旅费、会议费、福利费、日常维修费、专项材料合计一般设备购置费、办公用房水电费、取暖费、物业管理费、公务用车运行维护费及其他费用。</t>
  </si>
  <si>
    <t>[507]对企业补助</t>
  </si>
  <si>
    <t>[50799]其他对企业补助</t>
  </si>
  <si>
    <t xml:space="preserve">    （一）部门主要职责</t>
  </si>
  <si>
    <t xml:space="preserve">   大涌镇社会事务局负责民政事务和行政区划、社区建设、拥军优属、复退军人安置、婚姻登记、殡葬管理及改革、救灾救济、社会福利等工作；负责统战、民族宗教、台务、外事侨务、港澳事务、商会工作，做好对华侨和港澳台同胞的接待联系及捐赠款物的监督管理，联系民主党派和非公经济代表人士；负责侨联、残联、红十字会日常工作；实施市相关部门调整给本镇管理的事项。 </t>
  </si>
  <si>
    <t xml:space="preserve">    （二）机构设置</t>
  </si>
  <si>
    <t>第一部分   大涌镇社会事务局概况</t>
  </si>
  <si>
    <t>本部门无下属单位，部门预算为本级预算，包括侨联、残联预算。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</si>
</sst>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0">
    <font>
      <sz val="11"/>
      <color indexed="8"/>
      <name val="宋体"/>
      <family val="0"/>
    </font>
    <font>
      <b/>
      <sz val="24"/>
      <color indexed="8"/>
      <name val="宋体"/>
      <family val="0"/>
    </font>
    <font>
      <sz val="14"/>
      <color indexed="8"/>
      <name val="宋体"/>
      <family val="0"/>
    </font>
    <font>
      <b/>
      <sz val="14"/>
      <color indexed="8"/>
      <name val="宋体"/>
      <family val="0"/>
    </font>
    <font>
      <b/>
      <sz val="11"/>
      <color indexed="8"/>
      <name val="宋体"/>
      <family val="0"/>
    </font>
    <font>
      <b/>
      <sz val="18"/>
      <color indexed="8"/>
      <name val="宋体"/>
      <family val="0"/>
    </font>
    <font>
      <b/>
      <sz val="20"/>
      <color indexed="8"/>
      <name val="宋体"/>
      <family val="0"/>
    </font>
    <font>
      <b/>
      <sz val="12"/>
      <color indexed="8"/>
      <name val="宋体"/>
      <family val="0"/>
    </font>
    <font>
      <sz val="12"/>
      <color indexed="8"/>
      <name val="宋体"/>
      <family val="0"/>
    </font>
    <font>
      <b/>
      <sz val="36"/>
      <color indexed="8"/>
      <name val="宋体"/>
      <family val="0"/>
    </font>
    <font>
      <b/>
      <sz val="16"/>
      <color indexed="8"/>
      <name val="宋体"/>
      <family val="0"/>
    </font>
    <font>
      <sz val="16"/>
      <color indexed="8"/>
      <name val="宋体"/>
      <family val="0"/>
    </font>
    <font>
      <sz val="48"/>
      <color indexed="8"/>
      <name val="宋体"/>
      <family val="0"/>
    </font>
    <font>
      <b/>
      <sz val="48"/>
      <color indexed="8"/>
      <name val="宋体"/>
      <family val="0"/>
    </font>
    <font>
      <sz val="11"/>
      <color indexed="9"/>
      <name val="宋体"/>
      <family val="0"/>
    </font>
    <font>
      <b/>
      <sz val="11"/>
      <color indexed="53"/>
      <name val="宋体"/>
      <family val="0"/>
    </font>
    <font>
      <b/>
      <sz val="11"/>
      <color indexed="62"/>
      <name val="宋体"/>
      <family val="0"/>
    </font>
    <font>
      <b/>
      <sz val="13"/>
      <color indexed="62"/>
      <name val="宋体"/>
      <family val="0"/>
    </font>
    <font>
      <sz val="11"/>
      <color indexed="16"/>
      <name val="宋体"/>
      <family val="0"/>
    </font>
    <font>
      <sz val="11"/>
      <color indexed="17"/>
      <name val="宋体"/>
      <family val="0"/>
    </font>
    <font>
      <b/>
      <sz val="15"/>
      <color indexed="62"/>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62"/>
      <name val="宋体"/>
      <family val="0"/>
    </font>
    <font>
      <sz val="12"/>
      <name val="宋体"/>
      <family val="0"/>
    </font>
    <font>
      <b/>
      <u val="single"/>
      <sz val="16"/>
      <color indexed="8"/>
      <name val="宋体"/>
      <family val="0"/>
    </font>
    <font>
      <sz val="9"/>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b/>
      <sz val="11"/>
      <color indexed="52"/>
      <name val="宋体"/>
      <family val="0"/>
    </font>
    <font>
      <sz val="11"/>
      <color indexed="52"/>
      <name val="宋体"/>
      <family val="0"/>
    </font>
    <font>
      <sz val="11"/>
      <color indexed="60"/>
      <name val="宋体"/>
      <family val="0"/>
    </font>
    <font>
      <sz val="11"/>
      <color theme="1"/>
      <name val="Calibri"/>
      <family val="0"/>
    </font>
    <font>
      <sz val="11"/>
      <color theme="0"/>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s>
  <fills count="52">
    <fill>
      <patternFill/>
    </fill>
    <fill>
      <patternFill patternType="gray125"/>
    </fill>
    <fill>
      <patternFill patternType="solid">
        <fgColor indexed="27"/>
        <bgColor indexed="64"/>
      </patternFill>
    </fill>
    <fill>
      <patternFill patternType="solid">
        <fgColor theme="4" tint="0.7999799847602844"/>
        <bgColor indexed="64"/>
      </patternFill>
    </fill>
    <fill>
      <patternFill patternType="solid">
        <fgColor indexed="26"/>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7"/>
        <bgColor indexed="64"/>
      </patternFill>
    </fill>
    <fill>
      <patternFill patternType="solid">
        <fgColor theme="5" tint="0.5999900102615356"/>
        <bgColor indexed="64"/>
      </patternFill>
    </fill>
    <fill>
      <patternFill patternType="solid">
        <fgColor indexed="42"/>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44"/>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54"/>
        <bgColor indexed="64"/>
      </patternFill>
    </fill>
    <fill>
      <patternFill patternType="solid">
        <fgColor theme="4"/>
        <bgColor indexed="64"/>
      </patternFill>
    </fill>
    <fill>
      <patternFill patternType="solid">
        <fgColor indexed="25"/>
        <bgColor indexed="64"/>
      </patternFill>
    </fill>
    <fill>
      <patternFill patternType="solid">
        <fgColor theme="5"/>
        <bgColor indexed="64"/>
      </patternFill>
    </fill>
    <fill>
      <patternFill patternType="solid">
        <fgColor indexed="23"/>
        <bgColor indexed="64"/>
      </patternFill>
    </fill>
    <fill>
      <patternFill patternType="solid">
        <fgColor theme="6"/>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right/>
      <top/>
      <bottom style="medium">
        <color indexed="5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indexed="44"/>
      </bottom>
    </border>
    <border>
      <left>
        <color indexed="63"/>
      </left>
      <right>
        <color indexed="63"/>
      </right>
      <top>
        <color indexed="63"/>
      </top>
      <bottom style="medium">
        <color theme="4" tint="0.39998000860214233"/>
      </bottom>
    </border>
    <border>
      <left/>
      <right/>
      <top style="thin">
        <color indexed="54"/>
      </top>
      <bottom style="double">
        <color indexed="54"/>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double">
        <color rgb="FFFF8001"/>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808080"/>
      </left>
      <right>
        <color indexed="63"/>
      </right>
      <top style="thin">
        <color rgb="FF808080"/>
      </top>
      <bottom>
        <color indexed="63"/>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148">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0"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0" fillId="4"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0"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0" fillId="2"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0" fillId="4"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0" fillId="7"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0"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0" fillId="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0" fillId="12"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14" fillId="1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 fillId="2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 fillId="16"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14" fillId="1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 fillId="25"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14" fillId="1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0" fillId="0" borderId="1"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17" fillId="0" borderId="1"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16" fillId="0" borderId="4"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1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 fillId="28"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31" fillId="0" borderId="0">
      <alignment vertical="center"/>
      <protection/>
    </xf>
    <xf numFmtId="0" fontId="42" fillId="0" borderId="0">
      <alignment vertical="center"/>
      <protection/>
    </xf>
    <xf numFmtId="0" fontId="42" fillId="0" borderId="0">
      <alignment vertical="center"/>
      <protection/>
    </xf>
    <xf numFmtId="0" fontId="26" fillId="0" borderId="0" applyNumberFormat="0" applyFill="0" applyBorder="0" applyAlignment="0" applyProtection="0"/>
    <xf numFmtId="0" fontId="19" fillId="14"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 fillId="0" borderId="6"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31" borderId="8" applyNumberFormat="0" applyAlignment="0" applyProtection="0"/>
    <xf numFmtId="0" fontId="51" fillId="32" borderId="9" applyNumberFormat="0" applyAlignment="0" applyProtection="0"/>
    <xf numFmtId="0" fontId="51" fillId="32" borderId="9" applyNumberFormat="0" applyAlignment="0" applyProtection="0"/>
    <xf numFmtId="0" fontId="23" fillId="33" borderId="10" applyNumberFormat="0" applyAlignment="0" applyProtection="0"/>
    <xf numFmtId="0" fontId="52" fillId="34" borderId="11" applyNumberFormat="0" applyAlignment="0" applyProtection="0"/>
    <xf numFmtId="0" fontId="52" fillId="34" borderId="11" applyNumberFormat="0" applyAlignment="0" applyProtection="0"/>
    <xf numFmtId="0" fontId="2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5" fillId="0" borderId="12"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35"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14" fillId="37"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4"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4" fillId="35"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14"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4" fillId="2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27" fillId="45"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29" fillId="31" borderId="14" applyNumberFormat="0" applyAlignment="0" applyProtection="0"/>
    <xf numFmtId="0" fontId="57" fillId="32" borderId="15" applyNumberFormat="0" applyAlignment="0" applyProtection="0"/>
    <xf numFmtId="0" fontId="57" fillId="32" borderId="15" applyNumberFormat="0" applyAlignment="0" applyProtection="0"/>
    <xf numFmtId="0" fontId="22" fillId="12" borderId="8" applyNumberFormat="0" applyAlignment="0" applyProtection="0"/>
    <xf numFmtId="0" fontId="58" fillId="47" borderId="9" applyNumberFormat="0" applyAlignment="0" applyProtection="0"/>
    <xf numFmtId="0" fontId="58" fillId="47" borderId="9" applyNumberFormat="0" applyAlignment="0" applyProtection="0"/>
    <xf numFmtId="0" fontId="28" fillId="0" borderId="0" applyNumberFormat="0" applyFill="0" applyBorder="0" applyAlignment="0" applyProtection="0"/>
    <xf numFmtId="0" fontId="0" fillId="4" borderId="16" applyNumberFormat="0" applyFont="0" applyAlignment="0" applyProtection="0"/>
    <xf numFmtId="0" fontId="42" fillId="48" borderId="17" applyNumberFormat="0" applyFont="0" applyAlignment="0" applyProtection="0"/>
    <xf numFmtId="0" fontId="42" fillId="48" borderId="17" applyNumberFormat="0" applyFont="0" applyAlignment="0" applyProtection="0"/>
  </cellStyleXfs>
  <cellXfs count="92">
    <xf numFmtId="0" fontId="0" fillId="0" borderId="0" xfId="0" applyAlignment="1">
      <alignment vertical="center"/>
    </xf>
    <xf numFmtId="0" fontId="1" fillId="0" borderId="0" xfId="0" applyFont="1" applyAlignment="1">
      <alignment horizontal="center" vertical="center"/>
    </xf>
    <xf numFmtId="0" fontId="2" fillId="49" borderId="0" xfId="0" applyFont="1" applyFill="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2" fillId="49" borderId="0" xfId="0" applyFont="1" applyFill="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4" fillId="0" borderId="18" xfId="0" applyFont="1" applyBorder="1" applyAlignment="1">
      <alignment horizontal="center" vertical="center"/>
    </xf>
    <xf numFmtId="0" fontId="0" fillId="0" borderId="18" xfId="0" applyBorder="1" applyAlignment="1">
      <alignment horizontal="center" vertical="center"/>
    </xf>
    <xf numFmtId="176" fontId="0" fillId="0" borderId="18" xfId="0" applyNumberFormat="1" applyBorder="1" applyAlignment="1">
      <alignment horizontal="right" vertical="center"/>
    </xf>
    <xf numFmtId="176" fontId="4" fillId="0" borderId="18" xfId="0" applyNumberFormat="1" applyFont="1" applyBorder="1" applyAlignment="1">
      <alignment horizontal="right" vertical="center"/>
    </xf>
    <xf numFmtId="0" fontId="0" fillId="0" borderId="18" xfId="0" applyBorder="1" applyAlignment="1">
      <alignment vertical="center"/>
    </xf>
    <xf numFmtId="0" fontId="4" fillId="0" borderId="18" xfId="0" applyFont="1" applyBorder="1" applyAlignment="1">
      <alignment vertical="center"/>
    </xf>
    <xf numFmtId="49" fontId="0" fillId="0" borderId="0" xfId="0" applyNumberFormat="1" applyAlignment="1">
      <alignment horizontal="left" vertical="center"/>
    </xf>
    <xf numFmtId="0" fontId="0" fillId="0" borderId="0" xfId="0" applyAlignment="1">
      <alignment horizontal="right" vertical="center"/>
    </xf>
    <xf numFmtId="49" fontId="0" fillId="0" borderId="18" xfId="0" applyNumberFormat="1" applyBorder="1" applyAlignment="1">
      <alignment horizontal="left" vertical="center"/>
    </xf>
    <xf numFmtId="0" fontId="0" fillId="0" borderId="18" xfId="0" applyBorder="1" applyAlignment="1">
      <alignment vertical="center" wrapText="1"/>
    </xf>
    <xf numFmtId="0" fontId="0" fillId="0" borderId="0" xfId="0" applyAlignment="1">
      <alignment vertical="center" wrapText="1"/>
    </xf>
    <xf numFmtId="0" fontId="0" fillId="0" borderId="18" xfId="0" applyBorder="1" applyAlignment="1">
      <alignment horizontal="left" vertical="center"/>
    </xf>
    <xf numFmtId="0" fontId="0" fillId="0" borderId="0" xfId="0" applyAlignment="1">
      <alignment vertical="center"/>
    </xf>
    <xf numFmtId="0" fontId="4" fillId="0" borderId="18" xfId="0" applyFont="1" applyBorder="1" applyAlignment="1">
      <alignment vertical="center"/>
    </xf>
    <xf numFmtId="0" fontId="4" fillId="0" borderId="18" xfId="0" applyFont="1" applyBorder="1" applyAlignment="1">
      <alignment horizontal="left" vertical="center"/>
    </xf>
    <xf numFmtId="0" fontId="4" fillId="0" borderId="18" xfId="0" applyFont="1" applyBorder="1" applyAlignment="1">
      <alignment horizontal="right" vertical="center"/>
    </xf>
    <xf numFmtId="0" fontId="0" fillId="0" borderId="18" xfId="0" applyBorder="1" applyAlignment="1">
      <alignment vertical="center"/>
    </xf>
    <xf numFmtId="0" fontId="0" fillId="0" borderId="18" xfId="0" applyBorder="1" applyAlignment="1">
      <alignment horizontal="right" vertical="center"/>
    </xf>
    <xf numFmtId="0" fontId="4" fillId="0" borderId="0" xfId="0" applyFont="1" applyAlignment="1">
      <alignment horizontal="center" vertical="center"/>
    </xf>
    <xf numFmtId="49" fontId="0" fillId="0" borderId="0" xfId="0" applyNumberFormat="1" applyAlignment="1">
      <alignment horizontal="center" vertical="center"/>
    </xf>
    <xf numFmtId="0" fontId="7" fillId="0" borderId="18" xfId="0" applyFont="1" applyBorder="1" applyAlignment="1">
      <alignment horizontal="center" vertical="center"/>
    </xf>
    <xf numFmtId="0" fontId="8" fillId="0" borderId="18" xfId="0" applyFont="1" applyBorder="1" applyAlignment="1">
      <alignment vertical="center"/>
    </xf>
    <xf numFmtId="176" fontId="8" fillId="0" borderId="18" xfId="0" applyNumberFormat="1" applyFont="1" applyBorder="1" applyAlignment="1">
      <alignment horizontal="right" vertical="center"/>
    </xf>
    <xf numFmtId="176" fontId="7" fillId="0" borderId="18" xfId="0" applyNumberFormat="1" applyFont="1" applyBorder="1" applyAlignment="1">
      <alignment horizontal="right" vertical="center"/>
    </xf>
    <xf numFmtId="0" fontId="7" fillId="0" borderId="18" xfId="0" applyFont="1" applyBorder="1" applyAlignme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vertical="center"/>
    </xf>
    <xf numFmtId="176" fontId="8" fillId="50" borderId="18" xfId="0" applyNumberFormat="1" applyFont="1" applyFill="1" applyBorder="1" applyAlignment="1">
      <alignment horizontal="right" vertical="center"/>
    </xf>
    <xf numFmtId="176" fontId="7" fillId="50" borderId="18" xfId="0" applyNumberFormat="1" applyFont="1" applyFill="1" applyBorder="1" applyAlignment="1">
      <alignment horizontal="right" vertical="center"/>
    </xf>
    <xf numFmtId="0" fontId="7" fillId="50" borderId="18" xfId="0" applyFont="1" applyFill="1" applyBorder="1" applyAlignment="1">
      <alignment horizontal="center" vertical="center"/>
    </xf>
    <xf numFmtId="49" fontId="59" fillId="51" borderId="18"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49" fontId="59" fillId="51" borderId="19" xfId="89" applyNumberFormat="1" applyFont="1" applyFill="1" applyBorder="1" applyAlignment="1">
      <alignment horizontal="left" vertical="center" wrapText="1"/>
      <protection/>
    </xf>
    <xf numFmtId="0" fontId="4" fillId="0" borderId="18" xfId="0" applyFont="1" applyBorder="1" applyAlignment="1">
      <alignment vertical="center"/>
    </xf>
    <xf numFmtId="0" fontId="0" fillId="0" borderId="18" xfId="0" applyFill="1" applyBorder="1" applyAlignment="1">
      <alignment horizontal="right" vertical="center"/>
    </xf>
    <xf numFmtId="0" fontId="0" fillId="0" borderId="18" xfId="0" applyFont="1" applyBorder="1" applyAlignment="1">
      <alignment vertical="center"/>
    </xf>
    <xf numFmtId="0" fontId="0" fillId="0" borderId="18" xfId="0" applyFont="1" applyBorder="1" applyAlignment="1">
      <alignment horizontal="left" vertical="center"/>
    </xf>
    <xf numFmtId="0" fontId="0" fillId="0" borderId="18" xfId="0" applyFont="1" applyBorder="1" applyAlignment="1">
      <alignment horizontal="right" vertical="center"/>
    </xf>
    <xf numFmtId="49" fontId="0" fillId="0" borderId="0" xfId="0" applyNumberFormat="1" applyFont="1" applyAlignment="1">
      <alignment horizontal="left" vertical="center"/>
    </xf>
    <xf numFmtId="176" fontId="4" fillId="0" borderId="18" xfId="0" applyNumberFormat="1" applyFont="1" applyBorder="1" applyAlignment="1">
      <alignment horizontal="right" vertical="center"/>
    </xf>
    <xf numFmtId="176" fontId="0" fillId="0" borderId="18" xfId="0" applyNumberFormat="1" applyFont="1" applyBorder="1" applyAlignment="1">
      <alignment horizontal="right" vertical="center"/>
    </xf>
    <xf numFmtId="49" fontId="59" fillId="51" borderId="18" xfId="90" applyNumberFormat="1" applyFont="1" applyFill="1" applyBorder="1" applyAlignment="1">
      <alignment horizontal="left" vertical="center" wrapText="1"/>
      <protection/>
    </xf>
    <xf numFmtId="0" fontId="0" fillId="0" borderId="0" xfId="0" applyFont="1" applyAlignment="1">
      <alignment vertical="center"/>
    </xf>
    <xf numFmtId="0" fontId="0" fillId="0" borderId="18" xfId="0" applyFont="1" applyBorder="1" applyAlignment="1">
      <alignment horizontal="center" vertical="center"/>
    </xf>
    <xf numFmtId="0" fontId="0" fillId="0" borderId="0" xfId="0" applyFont="1" applyAlignment="1">
      <alignment horizontal="left" vertical="center"/>
    </xf>
    <xf numFmtId="0" fontId="3" fillId="0" borderId="0" xfId="0" applyFont="1" applyAlignment="1">
      <alignment vertical="center" wrapText="1"/>
    </xf>
    <xf numFmtId="0" fontId="9" fillId="0" borderId="0" xfId="0" applyFont="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49" fontId="4" fillId="0" borderId="18" xfId="0" applyNumberFormat="1" applyFont="1" applyBorder="1" applyAlignment="1">
      <alignment horizontal="center" vertical="center"/>
    </xf>
    <xf numFmtId="0" fontId="0" fillId="0" borderId="0" xfId="0" applyAlignment="1">
      <alignment horizontal="left" vertical="center" wrapText="1"/>
    </xf>
    <xf numFmtId="0" fontId="5" fillId="0" borderId="0" xfId="0" applyFont="1" applyAlignment="1">
      <alignment horizontal="center" vertical="center"/>
    </xf>
    <xf numFmtId="0" fontId="4" fillId="0" borderId="18" xfId="0"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cellXfs>
  <cellStyles count="134">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3" xfId="89"/>
    <cellStyle name="常规 4" xfId="90"/>
    <cellStyle name="Hyperlink" xfId="91"/>
    <cellStyle name="好" xfId="92"/>
    <cellStyle name="好 2" xfId="93"/>
    <cellStyle name="好 3" xfId="94"/>
    <cellStyle name="汇总" xfId="95"/>
    <cellStyle name="汇总 2" xfId="96"/>
    <cellStyle name="汇总 3" xfId="97"/>
    <cellStyle name="Currency" xfId="98"/>
    <cellStyle name="Currency [0]" xfId="99"/>
    <cellStyle name="计算" xfId="100"/>
    <cellStyle name="计算 2" xfId="101"/>
    <cellStyle name="计算 3" xfId="102"/>
    <cellStyle name="检查单元格" xfId="103"/>
    <cellStyle name="检查单元格 2" xfId="104"/>
    <cellStyle name="检查单元格 3" xfId="105"/>
    <cellStyle name="解释性文本" xfId="106"/>
    <cellStyle name="解释性文本 2" xfId="107"/>
    <cellStyle name="解释性文本 3" xfId="108"/>
    <cellStyle name="警告文本" xfId="109"/>
    <cellStyle name="警告文本 2" xfId="110"/>
    <cellStyle name="警告文本 3" xfId="111"/>
    <cellStyle name="链接单元格" xfId="112"/>
    <cellStyle name="链接单元格 2" xfId="113"/>
    <cellStyle name="链接单元格 3" xfId="114"/>
    <cellStyle name="Comma" xfId="115"/>
    <cellStyle name="Comma [0]" xfId="116"/>
    <cellStyle name="强调文字颜色 1" xfId="117"/>
    <cellStyle name="强调文字颜色 1 2" xfId="118"/>
    <cellStyle name="强调文字颜色 1 3" xfId="119"/>
    <cellStyle name="强调文字颜色 2" xfId="120"/>
    <cellStyle name="强调文字颜色 2 2" xfId="121"/>
    <cellStyle name="强调文字颜色 2 3" xfId="122"/>
    <cellStyle name="强调文字颜色 3" xfId="123"/>
    <cellStyle name="强调文字颜色 3 2" xfId="124"/>
    <cellStyle name="强调文字颜色 3 3" xfId="125"/>
    <cellStyle name="强调文字颜色 4" xfId="126"/>
    <cellStyle name="强调文字颜色 4 2" xfId="127"/>
    <cellStyle name="强调文字颜色 4 3" xfId="128"/>
    <cellStyle name="强调文字颜色 5" xfId="129"/>
    <cellStyle name="强调文字颜色 5 2" xfId="130"/>
    <cellStyle name="强调文字颜色 5 3" xfId="131"/>
    <cellStyle name="强调文字颜色 6" xfId="132"/>
    <cellStyle name="强调文字颜色 6 2" xfId="133"/>
    <cellStyle name="强调文字颜色 6 3" xfId="134"/>
    <cellStyle name="适中" xfId="135"/>
    <cellStyle name="适中 2" xfId="136"/>
    <cellStyle name="适中 3" xfId="137"/>
    <cellStyle name="输出" xfId="138"/>
    <cellStyle name="输出 2" xfId="139"/>
    <cellStyle name="输出 3" xfId="140"/>
    <cellStyle name="输入" xfId="141"/>
    <cellStyle name="输入 2" xfId="142"/>
    <cellStyle name="输入 3" xfId="143"/>
    <cellStyle name="Followed Hyperlink" xfId="144"/>
    <cellStyle name="注释" xfId="145"/>
    <cellStyle name="注释 2" xfId="146"/>
    <cellStyle name="注释 3" xfId="1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J20"/>
  <sheetViews>
    <sheetView zoomScaleSheetLayoutView="100" zoomScalePageLayoutView="0" workbookViewId="0" topLeftCell="A7">
      <selection activeCell="O16" sqref="O16"/>
    </sheetView>
  </sheetViews>
  <sheetFormatPr defaultColWidth="9.00390625" defaultRowHeight="13.5"/>
  <sheetData>
    <row r="1" ht="13.5">
      <c r="A1" t="s">
        <v>0</v>
      </c>
    </row>
    <row r="15" spans="1:10" ht="30" customHeight="1">
      <c r="A15" s="75" t="s">
        <v>304</v>
      </c>
      <c r="B15" s="75"/>
      <c r="C15" s="75"/>
      <c r="D15" s="75"/>
      <c r="E15" s="75"/>
      <c r="F15" s="75"/>
      <c r="G15" s="75"/>
      <c r="H15" s="75"/>
      <c r="I15" s="75"/>
      <c r="J15" s="75"/>
    </row>
    <row r="16" spans="1:10" ht="30" customHeight="1">
      <c r="A16" s="75"/>
      <c r="B16" s="75"/>
      <c r="C16" s="75"/>
      <c r="D16" s="75"/>
      <c r="E16" s="75"/>
      <c r="F16" s="75"/>
      <c r="G16" s="75"/>
      <c r="H16" s="75"/>
      <c r="I16" s="75"/>
      <c r="J16" s="75"/>
    </row>
    <row r="17" spans="3:7" ht="13.5">
      <c r="C17" s="7"/>
      <c r="D17" s="7"/>
      <c r="E17" s="7"/>
      <c r="F17" s="7"/>
      <c r="G17" s="7"/>
    </row>
    <row r="18" spans="1:10" s="37" customFormat="1" ht="24" customHeight="1">
      <c r="A18" s="76" t="s">
        <v>305</v>
      </c>
      <c r="B18" s="76"/>
      <c r="C18" s="76"/>
      <c r="D18" s="76"/>
      <c r="E18" s="76"/>
      <c r="F18" s="76"/>
      <c r="G18" s="76"/>
      <c r="H18" s="76"/>
      <c r="I18" s="76"/>
      <c r="J18" s="76"/>
    </row>
    <row r="19" spans="1:10" s="37" customFormat="1" ht="24" customHeight="1">
      <c r="A19" s="76"/>
      <c r="B19" s="76"/>
      <c r="C19" s="76"/>
      <c r="D19" s="76"/>
      <c r="E19" s="76"/>
      <c r="F19" s="76"/>
      <c r="G19" s="76"/>
      <c r="H19" s="76"/>
      <c r="I19" s="76"/>
      <c r="J19" s="76"/>
    </row>
    <row r="20" spans="1:10" s="37" customFormat="1" ht="24" customHeight="1">
      <c r="A20" s="76"/>
      <c r="B20" s="76"/>
      <c r="C20" s="76"/>
      <c r="D20" s="76"/>
      <c r="E20" s="76"/>
      <c r="F20" s="76"/>
      <c r="G20" s="76"/>
      <c r="H20" s="76"/>
      <c r="I20" s="76"/>
      <c r="J20" s="76"/>
    </row>
  </sheetData>
  <sheetProtection/>
  <mergeCells count="2">
    <mergeCell ref="A15:J16"/>
    <mergeCell ref="A18:J20"/>
  </mergeCells>
  <printOptions/>
  <pageMargins left="0.71" right="0.31" top="0.75" bottom="0.75" header="0.31" footer="0.3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60"/>
  <sheetViews>
    <sheetView showZeros="0" zoomScaleSheetLayoutView="100" zoomScalePageLayoutView="0" workbookViewId="0" topLeftCell="A1">
      <selection activeCell="E20" sqref="E20"/>
    </sheetView>
  </sheetViews>
  <sheetFormatPr defaultColWidth="9.00390625" defaultRowHeight="13.5"/>
  <cols>
    <col min="1" max="1" width="31.25390625" style="22" customWidth="1"/>
    <col min="2" max="2" width="36.50390625" style="9" customWidth="1"/>
    <col min="3" max="3" width="24.25390625" style="0" customWidth="1"/>
    <col min="4" max="4" width="16.375" style="0" customWidth="1"/>
    <col min="5" max="5" width="18.375" style="0" customWidth="1"/>
  </cols>
  <sheetData>
    <row r="1" ht="13.5">
      <c r="A1" s="22" t="s">
        <v>85</v>
      </c>
    </row>
    <row r="2" spans="1:3" ht="33.75" customHeight="1">
      <c r="A2" s="79" t="s">
        <v>86</v>
      </c>
      <c r="B2" s="79"/>
      <c r="C2" s="79"/>
    </row>
    <row r="3" spans="1:3" ht="13.5">
      <c r="A3" s="22" t="s">
        <v>232</v>
      </c>
      <c r="C3" s="17" t="s">
        <v>18</v>
      </c>
    </row>
    <row r="4" spans="1:3" s="8" customFormat="1" ht="24" customHeight="1">
      <c r="A4" s="10" t="s">
        <v>87</v>
      </c>
      <c r="B4" s="10" t="s">
        <v>88</v>
      </c>
      <c r="C4" s="10" t="s">
        <v>22</v>
      </c>
    </row>
    <row r="5" spans="1:3" s="8" customFormat="1" ht="24" customHeight="1">
      <c r="A5" s="80" t="s">
        <v>79</v>
      </c>
      <c r="B5" s="80"/>
      <c r="C5" s="13">
        <f>C6+C18+C41+C43+C50+C53</f>
        <v>28.889999999999997</v>
      </c>
    </row>
    <row r="6" spans="1:3" ht="24" customHeight="1">
      <c r="A6" s="23" t="s">
        <v>89</v>
      </c>
      <c r="B6" s="24" t="s">
        <v>90</v>
      </c>
      <c r="C6" s="25">
        <f>SUM(C7:C17)</f>
        <v>23.99</v>
      </c>
    </row>
    <row r="7" spans="1:4" ht="24" customHeight="1">
      <c r="A7" s="26" t="s">
        <v>91</v>
      </c>
      <c r="B7" s="21" t="s">
        <v>92</v>
      </c>
      <c r="C7" s="27"/>
      <c r="D7">
        <v>0</v>
      </c>
    </row>
    <row r="8" spans="1:4" ht="24" customHeight="1">
      <c r="A8" s="26" t="s">
        <v>91</v>
      </c>
      <c r="B8" s="21" t="s">
        <v>93</v>
      </c>
      <c r="C8" s="27"/>
      <c r="D8">
        <v>0</v>
      </c>
    </row>
    <row r="9" spans="1:4" ht="24" customHeight="1">
      <c r="A9" s="26" t="s">
        <v>91</v>
      </c>
      <c r="B9" s="21" t="s">
        <v>94</v>
      </c>
      <c r="C9" s="27"/>
      <c r="D9">
        <v>0</v>
      </c>
    </row>
    <row r="10" spans="1:3" ht="24" customHeight="1">
      <c r="A10" s="26" t="s">
        <v>95</v>
      </c>
      <c r="B10" s="21" t="s">
        <v>96</v>
      </c>
      <c r="C10" s="27"/>
    </row>
    <row r="11" spans="1:3" ht="24" customHeight="1">
      <c r="A11" s="26" t="s">
        <v>95</v>
      </c>
      <c r="B11" s="21" t="s">
        <v>97</v>
      </c>
      <c r="C11" s="27"/>
    </row>
    <row r="12" spans="1:3" ht="24" customHeight="1">
      <c r="A12" s="26" t="s">
        <v>95</v>
      </c>
      <c r="B12" s="21" t="s">
        <v>98</v>
      </c>
      <c r="C12" s="27"/>
    </row>
    <row r="13" spans="1:3" ht="24" customHeight="1">
      <c r="A13" s="26" t="s">
        <v>95</v>
      </c>
      <c r="B13" s="21" t="s">
        <v>99</v>
      </c>
      <c r="C13" s="27"/>
    </row>
    <row r="14" spans="1:3" ht="24" customHeight="1">
      <c r="A14" s="26" t="s">
        <v>95</v>
      </c>
      <c r="B14" s="21" t="s">
        <v>100</v>
      </c>
      <c r="C14" s="27"/>
    </row>
    <row r="15" spans="1:3" ht="24" customHeight="1">
      <c r="A15" s="26" t="s">
        <v>101</v>
      </c>
      <c r="B15" s="21" t="s">
        <v>102</v>
      </c>
      <c r="C15" s="27"/>
    </row>
    <row r="16" spans="1:4" ht="24" customHeight="1">
      <c r="A16" s="26" t="s">
        <v>103</v>
      </c>
      <c r="B16" s="21" t="s">
        <v>104</v>
      </c>
      <c r="C16" s="27">
        <v>0.5</v>
      </c>
      <c r="D16">
        <v>0</v>
      </c>
    </row>
    <row r="17" spans="1:4" ht="24" customHeight="1">
      <c r="A17" s="26" t="s">
        <v>103</v>
      </c>
      <c r="B17" s="21" t="s">
        <v>105</v>
      </c>
      <c r="C17" s="27">
        <v>23.49</v>
      </c>
      <c r="D17">
        <v>0</v>
      </c>
    </row>
    <row r="18" spans="1:3" ht="24" customHeight="1">
      <c r="A18" s="23" t="s">
        <v>106</v>
      </c>
      <c r="B18" s="24" t="s">
        <v>107</v>
      </c>
      <c r="C18" s="25">
        <f>SUM(C19:C40)</f>
        <v>3.9</v>
      </c>
    </row>
    <row r="19" spans="1:3" ht="24" customHeight="1">
      <c r="A19" s="26" t="s">
        <v>108</v>
      </c>
      <c r="B19" s="21" t="s">
        <v>109</v>
      </c>
      <c r="C19" s="27"/>
    </row>
    <row r="20" spans="1:3" ht="24" customHeight="1">
      <c r="A20" s="26" t="s">
        <v>108</v>
      </c>
      <c r="B20" s="21" t="s">
        <v>110</v>
      </c>
      <c r="C20" s="27"/>
    </row>
    <row r="21" spans="1:3" ht="24" customHeight="1">
      <c r="A21" s="26" t="s">
        <v>108</v>
      </c>
      <c r="B21" s="21" t="s">
        <v>111</v>
      </c>
      <c r="C21" s="27"/>
    </row>
    <row r="22" spans="1:3" ht="24" customHeight="1">
      <c r="A22" s="26" t="s">
        <v>108</v>
      </c>
      <c r="B22" s="21" t="s">
        <v>112</v>
      </c>
      <c r="C22" s="27"/>
    </row>
    <row r="23" spans="1:3" ht="24" customHeight="1">
      <c r="A23" s="26" t="s">
        <v>108</v>
      </c>
      <c r="B23" s="21" t="s">
        <v>113</v>
      </c>
      <c r="C23" s="27"/>
    </row>
    <row r="24" spans="1:3" ht="24" customHeight="1">
      <c r="A24" s="26" t="s">
        <v>108</v>
      </c>
      <c r="B24" s="21" t="s">
        <v>114</v>
      </c>
      <c r="C24" s="27"/>
    </row>
    <row r="25" spans="1:3" ht="24" customHeight="1">
      <c r="A25" s="26" t="s">
        <v>108</v>
      </c>
      <c r="B25" s="21" t="s">
        <v>115</v>
      </c>
      <c r="C25" s="27"/>
    </row>
    <row r="26" spans="1:3" ht="24" customHeight="1">
      <c r="A26" s="26" t="s">
        <v>108</v>
      </c>
      <c r="B26" s="21" t="s">
        <v>116</v>
      </c>
      <c r="C26" s="27"/>
    </row>
    <row r="27" spans="1:3" ht="24" customHeight="1">
      <c r="A27" s="26" t="s">
        <v>108</v>
      </c>
      <c r="B27" s="21" t="s">
        <v>117</v>
      </c>
      <c r="C27" s="27"/>
    </row>
    <row r="28" spans="1:3" ht="24" customHeight="1">
      <c r="A28" s="26" t="s">
        <v>108</v>
      </c>
      <c r="B28" s="21" t="s">
        <v>118</v>
      </c>
      <c r="C28" s="27"/>
    </row>
    <row r="29" spans="1:3" ht="24" customHeight="1">
      <c r="A29" s="26" t="s">
        <v>108</v>
      </c>
      <c r="B29" s="21" t="s">
        <v>119</v>
      </c>
      <c r="C29" s="27"/>
    </row>
    <row r="30" spans="1:3" ht="24" customHeight="1">
      <c r="A30" s="26" t="s">
        <v>108</v>
      </c>
      <c r="B30" s="21" t="s">
        <v>120</v>
      </c>
      <c r="C30" s="27"/>
    </row>
    <row r="31" spans="1:3" ht="24" customHeight="1">
      <c r="A31" s="26" t="s">
        <v>121</v>
      </c>
      <c r="B31" s="21" t="s">
        <v>122</v>
      </c>
      <c r="C31" s="27"/>
    </row>
    <row r="32" spans="1:3" ht="24" customHeight="1">
      <c r="A32" s="26" t="s">
        <v>123</v>
      </c>
      <c r="B32" s="21" t="s">
        <v>124</v>
      </c>
      <c r="C32" s="27"/>
    </row>
    <row r="33" spans="1:3" ht="24" customHeight="1">
      <c r="A33" s="26" t="s">
        <v>125</v>
      </c>
      <c r="B33" s="21" t="s">
        <v>126</v>
      </c>
      <c r="C33" s="27"/>
    </row>
    <row r="34" spans="1:3" ht="24" customHeight="1">
      <c r="A34" s="26" t="s">
        <v>125</v>
      </c>
      <c r="B34" s="21" t="s">
        <v>127</v>
      </c>
      <c r="C34" s="27"/>
    </row>
    <row r="35" spans="1:3" ht="24" customHeight="1">
      <c r="A35" s="26" t="s">
        <v>125</v>
      </c>
      <c r="B35" s="21" t="s">
        <v>128</v>
      </c>
      <c r="C35" s="27"/>
    </row>
    <row r="36" spans="1:3" ht="24" customHeight="1">
      <c r="A36" s="26" t="s">
        <v>129</v>
      </c>
      <c r="B36" s="21" t="s">
        <v>130</v>
      </c>
      <c r="C36" s="27">
        <v>0.54</v>
      </c>
    </row>
    <row r="37" spans="1:3" ht="24" customHeight="1">
      <c r="A37" s="26" t="s">
        <v>131</v>
      </c>
      <c r="B37" s="21" t="s">
        <v>132</v>
      </c>
      <c r="C37" s="27"/>
    </row>
    <row r="38" spans="1:3" ht="24" customHeight="1">
      <c r="A38" s="26" t="s">
        <v>133</v>
      </c>
      <c r="B38" s="21" t="s">
        <v>134</v>
      </c>
      <c r="C38" s="27"/>
    </row>
    <row r="39" spans="1:3" ht="24" customHeight="1">
      <c r="A39" s="26" t="s">
        <v>135</v>
      </c>
      <c r="B39" s="21" t="s">
        <v>136</v>
      </c>
      <c r="C39" s="27"/>
    </row>
    <row r="40" spans="1:3" ht="24" customHeight="1">
      <c r="A40" s="26" t="s">
        <v>137</v>
      </c>
      <c r="B40" s="21" t="s">
        <v>138</v>
      </c>
      <c r="C40" s="27">
        <v>3.36</v>
      </c>
    </row>
    <row r="41" spans="1:3" ht="24" customHeight="1">
      <c r="A41" s="23" t="s">
        <v>139</v>
      </c>
      <c r="B41" s="24" t="s">
        <v>140</v>
      </c>
      <c r="C41" s="25">
        <f>SUM(C42)</f>
        <v>1</v>
      </c>
    </row>
    <row r="42" spans="1:3" ht="24" customHeight="1">
      <c r="A42" s="26" t="s">
        <v>141</v>
      </c>
      <c r="B42" s="21" t="s">
        <v>142</v>
      </c>
      <c r="C42" s="27">
        <v>1</v>
      </c>
    </row>
    <row r="43" spans="1:3" ht="24" customHeight="1">
      <c r="A43" s="23" t="s">
        <v>143</v>
      </c>
      <c r="B43" s="24" t="s">
        <v>90</v>
      </c>
      <c r="C43" s="25">
        <f>SUM(C44:C49)</f>
        <v>0</v>
      </c>
    </row>
    <row r="44" spans="1:3" ht="24" customHeight="1">
      <c r="A44" s="26" t="s">
        <v>144</v>
      </c>
      <c r="B44" s="21" t="s">
        <v>92</v>
      </c>
      <c r="C44" s="27"/>
    </row>
    <row r="45" spans="1:3" ht="24" customHeight="1">
      <c r="A45" s="26" t="s">
        <v>144</v>
      </c>
      <c r="B45" s="21" t="s">
        <v>93</v>
      </c>
      <c r="C45" s="27"/>
    </row>
    <row r="46" spans="1:3" ht="24" customHeight="1">
      <c r="A46" s="26" t="s">
        <v>144</v>
      </c>
      <c r="B46" s="21" t="s">
        <v>94</v>
      </c>
      <c r="C46" s="27"/>
    </row>
    <row r="47" spans="1:3" ht="24" customHeight="1">
      <c r="A47" s="26" t="s">
        <v>144</v>
      </c>
      <c r="B47" s="21" t="s">
        <v>145</v>
      </c>
      <c r="C47" s="27"/>
    </row>
    <row r="48" spans="1:3" ht="24" customHeight="1">
      <c r="A48" s="26" t="s">
        <v>144</v>
      </c>
      <c r="B48" s="21" t="s">
        <v>102</v>
      </c>
      <c r="C48" s="27"/>
    </row>
    <row r="49" spans="1:3" ht="24" customHeight="1">
      <c r="A49" s="26" t="s">
        <v>144</v>
      </c>
      <c r="B49" s="21" t="s">
        <v>146</v>
      </c>
      <c r="C49" s="27"/>
    </row>
    <row r="50" spans="1:3" ht="24" customHeight="1">
      <c r="A50" s="23" t="s">
        <v>143</v>
      </c>
      <c r="B50" s="24" t="s">
        <v>107</v>
      </c>
      <c r="C50" s="25">
        <f>SUM(C51:C52)</f>
        <v>0</v>
      </c>
    </row>
    <row r="51" spans="1:3" ht="24" customHeight="1">
      <c r="A51" s="26" t="s">
        <v>147</v>
      </c>
      <c r="B51" s="21" t="s">
        <v>109</v>
      </c>
      <c r="C51" s="27"/>
    </row>
    <row r="52" spans="1:3" ht="24" customHeight="1">
      <c r="A52" s="26" t="s">
        <v>147</v>
      </c>
      <c r="B52" s="21" t="s">
        <v>138</v>
      </c>
      <c r="C52" s="27"/>
    </row>
    <row r="53" spans="1:3" ht="24" customHeight="1">
      <c r="A53" s="23" t="s">
        <v>148</v>
      </c>
      <c r="B53" s="24" t="s">
        <v>149</v>
      </c>
      <c r="C53" s="25">
        <f>SUM(C54:C60)</f>
        <v>0</v>
      </c>
    </row>
    <row r="54" spans="1:3" ht="24" customHeight="1">
      <c r="A54" s="26" t="s">
        <v>150</v>
      </c>
      <c r="B54" s="21" t="s">
        <v>151</v>
      </c>
      <c r="C54" s="27"/>
    </row>
    <row r="55" spans="1:3" ht="24" customHeight="1">
      <c r="A55" s="26" t="s">
        <v>150</v>
      </c>
      <c r="B55" s="21" t="s">
        <v>152</v>
      </c>
      <c r="C55" s="27"/>
    </row>
    <row r="56" spans="1:3" ht="24" customHeight="1">
      <c r="A56" s="26" t="s">
        <v>150</v>
      </c>
      <c r="B56" s="21" t="s">
        <v>153</v>
      </c>
      <c r="C56" s="27"/>
    </row>
    <row r="57" spans="1:3" ht="24" customHeight="1">
      <c r="A57" s="26" t="s">
        <v>150</v>
      </c>
      <c r="B57" s="21" t="s">
        <v>154</v>
      </c>
      <c r="C57" s="27"/>
    </row>
    <row r="58" spans="1:3" ht="24" customHeight="1">
      <c r="A58" s="26" t="s">
        <v>155</v>
      </c>
      <c r="B58" s="21" t="s">
        <v>156</v>
      </c>
      <c r="C58" s="27"/>
    </row>
    <row r="59" spans="1:3" ht="24" customHeight="1">
      <c r="A59" s="26" t="s">
        <v>155</v>
      </c>
      <c r="B59" s="21" t="s">
        <v>157</v>
      </c>
      <c r="C59" s="27"/>
    </row>
    <row r="60" spans="1:3" ht="24" customHeight="1">
      <c r="A60" s="26" t="s">
        <v>158</v>
      </c>
      <c r="B60" s="21" t="s">
        <v>159</v>
      </c>
      <c r="C60" s="27"/>
    </row>
  </sheetData>
  <sheetProtection/>
  <mergeCells count="2">
    <mergeCell ref="A2:C2"/>
    <mergeCell ref="A5:B5"/>
  </mergeCells>
  <printOptions/>
  <pageMargins left="0.71" right="0.2" top="0.75" bottom="0.75" header="0.31" footer="0.31"/>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48"/>
  <sheetViews>
    <sheetView showZeros="0" zoomScaleSheetLayoutView="100" zoomScalePageLayoutView="0" workbookViewId="0" topLeftCell="A34">
      <selection activeCell="C44" sqref="C44"/>
    </sheetView>
  </sheetViews>
  <sheetFormatPr defaultColWidth="9.00390625" defaultRowHeight="13.5"/>
  <cols>
    <col min="1" max="1" width="31.25390625" style="22" customWidth="1"/>
    <col min="2" max="2" width="32.75390625" style="9" customWidth="1"/>
    <col min="3" max="3" width="24.25390625" style="0" customWidth="1"/>
    <col min="4" max="4" width="16.375" style="0" customWidth="1"/>
    <col min="5" max="5" width="18.375" style="0" customWidth="1"/>
  </cols>
  <sheetData>
    <row r="1" ht="13.5">
      <c r="A1" s="22" t="s">
        <v>160</v>
      </c>
    </row>
    <row r="2" spans="1:3" ht="33.75" customHeight="1">
      <c r="A2" s="79" t="s">
        <v>161</v>
      </c>
      <c r="B2" s="79"/>
      <c r="C2" s="79"/>
    </row>
    <row r="3" spans="1:3" ht="18" customHeight="1">
      <c r="A3" s="22" t="s">
        <v>232</v>
      </c>
      <c r="C3" s="17" t="s">
        <v>18</v>
      </c>
    </row>
    <row r="4" spans="1:3" s="8" customFormat="1" ht="24.75" customHeight="1">
      <c r="A4" s="10" t="s">
        <v>87</v>
      </c>
      <c r="B4" s="10" t="s">
        <v>88</v>
      </c>
      <c r="C4" s="10" t="s">
        <v>22</v>
      </c>
    </row>
    <row r="5" spans="1:3" s="8" customFormat="1" ht="24.75" customHeight="1">
      <c r="A5" s="80" t="s">
        <v>79</v>
      </c>
      <c r="B5" s="80"/>
      <c r="C5" s="13">
        <f>C6+C10+C31+C39+C47</f>
        <v>1425.2199999999998</v>
      </c>
    </row>
    <row r="6" spans="1:3" ht="24.75" customHeight="1">
      <c r="A6" s="23" t="s">
        <v>89</v>
      </c>
      <c r="B6" s="24" t="s">
        <v>90</v>
      </c>
      <c r="C6" s="25">
        <f>SUM(C7:C9)</f>
        <v>1.5</v>
      </c>
    </row>
    <row r="7" spans="1:3" ht="24.75" customHeight="1">
      <c r="A7" s="26" t="s">
        <v>162</v>
      </c>
      <c r="B7" s="21" t="s">
        <v>163</v>
      </c>
      <c r="C7" s="27"/>
    </row>
    <row r="8" spans="1:3" ht="24.75" customHeight="1">
      <c r="A8" s="26" t="s">
        <v>162</v>
      </c>
      <c r="B8" s="65" t="s">
        <v>292</v>
      </c>
      <c r="C8" s="27">
        <v>1.5</v>
      </c>
    </row>
    <row r="9" spans="1:3" ht="24.75" customHeight="1">
      <c r="A9" s="26" t="s">
        <v>103</v>
      </c>
      <c r="B9" s="21" t="s">
        <v>164</v>
      </c>
      <c r="C9" s="27"/>
    </row>
    <row r="10" spans="1:3" ht="24.75" customHeight="1">
      <c r="A10" s="23" t="s">
        <v>106</v>
      </c>
      <c r="B10" s="24" t="s">
        <v>107</v>
      </c>
      <c r="C10" s="25">
        <f>SUM(C11:C30)</f>
        <v>214.74</v>
      </c>
    </row>
    <row r="11" spans="1:3" ht="24.75" customHeight="1">
      <c r="A11" s="26" t="s">
        <v>108</v>
      </c>
      <c r="B11" s="21" t="s">
        <v>109</v>
      </c>
      <c r="C11" s="27"/>
    </row>
    <row r="12" spans="1:3" ht="24.75" customHeight="1">
      <c r="A12" s="26" t="s">
        <v>108</v>
      </c>
      <c r="B12" s="21" t="s">
        <v>110</v>
      </c>
      <c r="C12" s="27"/>
    </row>
    <row r="13" spans="1:3" ht="24.75" customHeight="1">
      <c r="A13" s="26" t="s">
        <v>108</v>
      </c>
      <c r="B13" s="21" t="s">
        <v>111</v>
      </c>
      <c r="C13" s="27"/>
    </row>
    <row r="14" spans="1:3" ht="24.75" customHeight="1">
      <c r="A14" s="26" t="s">
        <v>108</v>
      </c>
      <c r="B14" s="21" t="s">
        <v>112</v>
      </c>
      <c r="C14" s="27"/>
    </row>
    <row r="15" spans="1:3" ht="24.75" customHeight="1">
      <c r="A15" s="26" t="s">
        <v>108</v>
      </c>
      <c r="B15" s="21" t="s">
        <v>113</v>
      </c>
      <c r="C15" s="27"/>
    </row>
    <row r="16" spans="1:3" ht="24.75" customHeight="1">
      <c r="A16" s="26" t="s">
        <v>108</v>
      </c>
      <c r="B16" s="21" t="s">
        <v>114</v>
      </c>
      <c r="C16" s="27"/>
    </row>
    <row r="17" spans="1:3" ht="24.75" customHeight="1">
      <c r="A17" s="26" t="s">
        <v>108</v>
      </c>
      <c r="B17" s="21" t="s">
        <v>115</v>
      </c>
      <c r="C17" s="27"/>
    </row>
    <row r="18" spans="1:3" ht="24.75" customHeight="1">
      <c r="A18" s="26" t="s">
        <v>108</v>
      </c>
      <c r="B18" s="21" t="s">
        <v>116</v>
      </c>
      <c r="C18" s="27"/>
    </row>
    <row r="19" spans="1:3" ht="24.75" customHeight="1">
      <c r="A19" s="26" t="s">
        <v>108</v>
      </c>
      <c r="B19" s="21" t="s">
        <v>117</v>
      </c>
      <c r="C19" s="27"/>
    </row>
    <row r="20" spans="1:3" ht="24.75" customHeight="1">
      <c r="A20" s="26" t="s">
        <v>108</v>
      </c>
      <c r="B20" s="21" t="s">
        <v>120</v>
      </c>
      <c r="C20" s="27"/>
    </row>
    <row r="21" spans="1:3" ht="24.75" customHeight="1">
      <c r="A21" s="26" t="s">
        <v>121</v>
      </c>
      <c r="B21" s="21" t="s">
        <v>122</v>
      </c>
      <c r="C21" s="27"/>
    </row>
    <row r="22" spans="1:3" ht="24.75" customHeight="1">
      <c r="A22" s="26" t="s">
        <v>123</v>
      </c>
      <c r="B22" s="21" t="s">
        <v>124</v>
      </c>
      <c r="C22" s="27">
        <v>1</v>
      </c>
    </row>
    <row r="23" spans="1:3" ht="24.75" customHeight="1">
      <c r="A23" s="26" t="s">
        <v>125</v>
      </c>
      <c r="B23" s="21" t="s">
        <v>126</v>
      </c>
      <c r="C23" s="27"/>
    </row>
    <row r="24" spans="1:3" ht="24.75" customHeight="1">
      <c r="A24" s="26" t="s">
        <v>125</v>
      </c>
      <c r="B24" s="21" t="s">
        <v>127</v>
      </c>
      <c r="C24" s="27">
        <v>35.02</v>
      </c>
    </row>
    <row r="25" spans="1:3" ht="24.75" customHeight="1">
      <c r="A25" s="26" t="s">
        <v>125</v>
      </c>
      <c r="B25" s="21" t="s">
        <v>128</v>
      </c>
      <c r="C25" s="27">
        <v>147.37</v>
      </c>
    </row>
    <row r="26" spans="1:3" ht="24.75" customHeight="1">
      <c r="A26" s="26" t="s">
        <v>129</v>
      </c>
      <c r="B26" s="21" t="s">
        <v>130</v>
      </c>
      <c r="C26" s="27"/>
    </row>
    <row r="27" spans="1:3" ht="24.75" customHeight="1">
      <c r="A27" s="26" t="s">
        <v>131</v>
      </c>
      <c r="B27" s="21" t="s">
        <v>132</v>
      </c>
      <c r="C27" s="27"/>
    </row>
    <row r="28" spans="1:3" ht="24.75" customHeight="1">
      <c r="A28" s="26" t="s">
        <v>133</v>
      </c>
      <c r="B28" s="21" t="s">
        <v>134</v>
      </c>
      <c r="C28" s="27"/>
    </row>
    <row r="29" spans="1:3" ht="24.75" customHeight="1">
      <c r="A29" s="26" t="s">
        <v>135</v>
      </c>
      <c r="B29" s="21" t="s">
        <v>136</v>
      </c>
      <c r="C29" s="27"/>
    </row>
    <row r="30" spans="1:3" ht="24.75" customHeight="1">
      <c r="A30" s="26" t="s">
        <v>137</v>
      </c>
      <c r="B30" s="21" t="s">
        <v>138</v>
      </c>
      <c r="C30" s="27">
        <v>31.35</v>
      </c>
    </row>
    <row r="31" spans="1:3" ht="24.75" customHeight="1">
      <c r="A31" s="23" t="s">
        <v>139</v>
      </c>
      <c r="B31" s="24" t="s">
        <v>140</v>
      </c>
      <c r="C31" s="25">
        <f>SUM(C34)</f>
        <v>0</v>
      </c>
    </row>
    <row r="32" spans="1:3" ht="24.75" customHeight="1">
      <c r="A32" s="26" t="s">
        <v>165</v>
      </c>
      <c r="B32" s="21" t="s">
        <v>166</v>
      </c>
      <c r="C32" s="25"/>
    </row>
    <row r="33" spans="1:3" ht="24.75" customHeight="1">
      <c r="A33" s="26" t="s">
        <v>167</v>
      </c>
      <c r="B33" s="21" t="s">
        <v>168</v>
      </c>
      <c r="C33" s="25"/>
    </row>
    <row r="34" spans="1:3" ht="24.75" customHeight="1">
      <c r="A34" s="26" t="s">
        <v>141</v>
      </c>
      <c r="B34" s="21" t="s">
        <v>142</v>
      </c>
      <c r="C34" s="27"/>
    </row>
    <row r="35" spans="1:3" ht="24.75" customHeight="1">
      <c r="A35" s="26" t="s">
        <v>141</v>
      </c>
      <c r="B35" s="21" t="s">
        <v>169</v>
      </c>
      <c r="C35" s="27"/>
    </row>
    <row r="36" spans="1:3" ht="24.75" customHeight="1">
      <c r="A36" s="26" t="s">
        <v>141</v>
      </c>
      <c r="B36" s="21" t="s">
        <v>170</v>
      </c>
      <c r="C36" s="27"/>
    </row>
    <row r="37" spans="1:3" ht="24.75" customHeight="1">
      <c r="A37" s="26" t="s">
        <v>171</v>
      </c>
      <c r="B37" s="21" t="s">
        <v>172</v>
      </c>
      <c r="C37" s="27"/>
    </row>
    <row r="38" spans="1:3" ht="24.75" customHeight="1">
      <c r="A38" s="26" t="s">
        <v>173</v>
      </c>
      <c r="B38" s="21" t="s">
        <v>174</v>
      </c>
      <c r="C38" s="27"/>
    </row>
    <row r="39" spans="1:3" ht="24.75" customHeight="1">
      <c r="A39" s="23" t="s">
        <v>148</v>
      </c>
      <c r="B39" s="24" t="s">
        <v>149</v>
      </c>
      <c r="C39" s="25">
        <f>SUM(C40:C46)</f>
        <v>1078.6899999999998</v>
      </c>
    </row>
    <row r="40" spans="1:3" ht="24.75" customHeight="1">
      <c r="A40" s="64" t="s">
        <v>290</v>
      </c>
      <c r="B40" s="65" t="s">
        <v>291</v>
      </c>
      <c r="C40" s="66">
        <v>68.66</v>
      </c>
    </row>
    <row r="41" spans="1:3" ht="24.75" customHeight="1">
      <c r="A41" s="26" t="s">
        <v>150</v>
      </c>
      <c r="B41" s="21" t="s">
        <v>151</v>
      </c>
      <c r="C41" s="27"/>
    </row>
    <row r="42" spans="1:3" ht="24.75" customHeight="1">
      <c r="A42" s="26" t="s">
        <v>150</v>
      </c>
      <c r="B42" s="21" t="s">
        <v>152</v>
      </c>
      <c r="C42" s="27">
        <v>853.46</v>
      </c>
    </row>
    <row r="43" spans="1:3" ht="24.75" customHeight="1">
      <c r="A43" s="64" t="s">
        <v>290</v>
      </c>
      <c r="B43" s="21" t="s">
        <v>287</v>
      </c>
      <c r="C43" s="27">
        <v>23.66</v>
      </c>
    </row>
    <row r="44" spans="1:3" ht="24.75" customHeight="1">
      <c r="A44" s="26" t="s">
        <v>150</v>
      </c>
      <c r="B44" s="21" t="s">
        <v>153</v>
      </c>
      <c r="C44" s="27">
        <v>93.26</v>
      </c>
    </row>
    <row r="45" spans="1:3" ht="24.75" customHeight="1">
      <c r="A45" s="26" t="s">
        <v>150</v>
      </c>
      <c r="B45" s="21" t="s">
        <v>154</v>
      </c>
      <c r="C45" s="27">
        <v>11.05</v>
      </c>
    </row>
    <row r="46" spans="1:3" ht="24.75" customHeight="1">
      <c r="A46" s="26" t="s">
        <v>158</v>
      </c>
      <c r="B46" s="21" t="s">
        <v>159</v>
      </c>
      <c r="C46" s="27">
        <v>28.6</v>
      </c>
    </row>
    <row r="47" spans="1:3" ht="18" customHeight="1">
      <c r="A47" s="24" t="s">
        <v>321</v>
      </c>
      <c r="B47" s="24" t="s">
        <v>288</v>
      </c>
      <c r="C47" s="62">
        <f>C48</f>
        <v>130.29</v>
      </c>
    </row>
    <row r="48" spans="1:3" ht="20.25" customHeight="1">
      <c r="A48" s="26" t="s">
        <v>322</v>
      </c>
      <c r="B48" s="21" t="s">
        <v>289</v>
      </c>
      <c r="C48" s="63">
        <v>130.29</v>
      </c>
    </row>
  </sheetData>
  <sheetProtection/>
  <mergeCells count="2">
    <mergeCell ref="A2:C2"/>
    <mergeCell ref="A5:B5"/>
  </mergeCells>
  <printOptions/>
  <pageMargins left="0.71" right="0.71" top="0.75" bottom="0.75" header="0.31" footer="0.3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16"/>
  <sheetViews>
    <sheetView showZeros="0" zoomScaleSheetLayoutView="100" zoomScalePageLayoutView="0" workbookViewId="0" topLeftCell="A1">
      <selection activeCell="G7" sqref="G7"/>
    </sheetView>
  </sheetViews>
  <sheetFormatPr defaultColWidth="9.00390625" defaultRowHeight="13.5"/>
  <cols>
    <col min="1" max="1" width="55.625" style="9" customWidth="1"/>
    <col min="2" max="2" width="40.125" style="0" customWidth="1"/>
  </cols>
  <sheetData>
    <row r="1" ht="13.5">
      <c r="A1" s="9" t="s">
        <v>175</v>
      </c>
    </row>
    <row r="2" spans="1:2" ht="22.5">
      <c r="A2" s="79" t="s">
        <v>176</v>
      </c>
      <c r="B2" s="79"/>
    </row>
    <row r="3" spans="1:2" ht="23.25" customHeight="1">
      <c r="A3" s="9" t="s">
        <v>232</v>
      </c>
      <c r="B3" s="17" t="s">
        <v>18</v>
      </c>
    </row>
    <row r="4" spans="1:2" ht="30.75" customHeight="1">
      <c r="A4" s="10" t="s">
        <v>21</v>
      </c>
      <c r="B4" s="10" t="s">
        <v>22</v>
      </c>
    </row>
    <row r="5" spans="1:2" ht="22.5" customHeight="1">
      <c r="A5" s="21" t="s">
        <v>177</v>
      </c>
      <c r="B5" s="12"/>
    </row>
    <row r="6" spans="1:2" ht="22.5" customHeight="1">
      <c r="A6" s="21" t="s">
        <v>178</v>
      </c>
      <c r="B6" s="12">
        <v>0.54</v>
      </c>
    </row>
    <row r="7" spans="1:2" ht="22.5" customHeight="1">
      <c r="A7" s="21" t="s">
        <v>179</v>
      </c>
      <c r="B7" s="12"/>
    </row>
    <row r="8" spans="1:2" ht="22.5" customHeight="1">
      <c r="A8" s="21" t="s">
        <v>180</v>
      </c>
      <c r="B8" s="12"/>
    </row>
    <row r="9" spans="1:2" ht="22.5" customHeight="1">
      <c r="A9" s="21" t="s">
        <v>181</v>
      </c>
      <c r="B9" s="12"/>
    </row>
    <row r="10" spans="1:2" ht="22.5" customHeight="1">
      <c r="A10" s="21" t="s">
        <v>182</v>
      </c>
      <c r="B10" s="12"/>
    </row>
    <row r="11" spans="1:2" ht="22.5" customHeight="1">
      <c r="A11" s="21" t="s">
        <v>183</v>
      </c>
      <c r="B11" s="12">
        <v>0.54</v>
      </c>
    </row>
    <row r="12" spans="1:2" ht="22.5" customHeight="1">
      <c r="A12" s="21"/>
      <c r="B12" s="12"/>
    </row>
    <row r="14" ht="13.5">
      <c r="A14" s="9" t="s">
        <v>184</v>
      </c>
    </row>
    <row r="15" spans="1:2" s="20" customFormat="1" ht="82.5" customHeight="1">
      <c r="A15" s="84" t="s">
        <v>185</v>
      </c>
      <c r="B15" s="84"/>
    </row>
    <row r="16" spans="1:2" ht="70.5" customHeight="1">
      <c r="A16" s="84" t="s">
        <v>186</v>
      </c>
      <c r="B16" s="84"/>
    </row>
  </sheetData>
  <sheetProtection/>
  <mergeCells count="3">
    <mergeCell ref="A2:B2"/>
    <mergeCell ref="A15:B15"/>
    <mergeCell ref="A16:B16"/>
  </mergeCells>
  <printOptions horizontalCentered="1"/>
  <pageMargins left="0.71" right="0.71" top="0.75" bottom="0.75" header="0.31" footer="0.31"/>
  <pageSetup orientation="landscape" paperSize="9" r:id="rId1"/>
</worksheet>
</file>

<file path=xl/worksheets/sheet13.xml><?xml version="1.0" encoding="utf-8"?>
<worksheet xmlns="http://schemas.openxmlformats.org/spreadsheetml/2006/main" xmlns:r="http://schemas.openxmlformats.org/officeDocument/2006/relationships">
  <dimension ref="A1:E16"/>
  <sheetViews>
    <sheetView showZeros="0" zoomScaleSheetLayoutView="100" zoomScalePageLayoutView="0" workbookViewId="0" topLeftCell="A1">
      <selection activeCell="L13" sqref="L13"/>
    </sheetView>
  </sheetViews>
  <sheetFormatPr defaultColWidth="9.00390625" defaultRowHeight="13.5"/>
  <cols>
    <col min="1" max="1" width="12.625" style="16" customWidth="1"/>
    <col min="2" max="2" width="57.50390625" style="0" customWidth="1"/>
    <col min="3" max="5" width="18.75390625" style="0" customWidth="1"/>
  </cols>
  <sheetData>
    <row r="1" ht="13.5">
      <c r="A1" s="16" t="s">
        <v>187</v>
      </c>
    </row>
    <row r="2" spans="1:5" ht="29.25" customHeight="1">
      <c r="A2" s="85" t="s">
        <v>294</v>
      </c>
      <c r="B2" s="79"/>
      <c r="C2" s="79"/>
      <c r="D2" s="79"/>
      <c r="E2" s="79"/>
    </row>
    <row r="3" spans="1:5" ht="18.75" customHeight="1">
      <c r="A3" s="67" t="s">
        <v>293</v>
      </c>
      <c r="E3" s="17" t="s">
        <v>18</v>
      </c>
    </row>
    <row r="4" spans="1:5" s="8" customFormat="1" ht="21" customHeight="1">
      <c r="A4" s="83" t="s">
        <v>74</v>
      </c>
      <c r="B4" s="80" t="s">
        <v>188</v>
      </c>
      <c r="C4" s="86" t="s">
        <v>295</v>
      </c>
      <c r="D4" s="80"/>
      <c r="E4" s="80"/>
    </row>
    <row r="5" spans="1:5" s="8" customFormat="1" ht="21" customHeight="1">
      <c r="A5" s="83"/>
      <c r="B5" s="80"/>
      <c r="C5" s="10" t="s">
        <v>76</v>
      </c>
      <c r="D5" s="10" t="s">
        <v>77</v>
      </c>
      <c r="E5" s="10" t="s">
        <v>78</v>
      </c>
    </row>
    <row r="6" spans="1:5" ht="23.25" customHeight="1">
      <c r="A6" s="70" t="s">
        <v>296</v>
      </c>
      <c r="B6" s="70" t="s">
        <v>297</v>
      </c>
      <c r="C6" s="12">
        <f>SUM(D6:E6)</f>
        <v>48.17</v>
      </c>
      <c r="D6" s="12"/>
      <c r="E6" s="12">
        <v>48.17</v>
      </c>
    </row>
    <row r="7" spans="1:5" ht="23.25" customHeight="1">
      <c r="A7" s="70" t="s">
        <v>298</v>
      </c>
      <c r="B7" s="70" t="s">
        <v>299</v>
      </c>
      <c r="C7" s="12">
        <f aca="true" t="shared" si="0" ref="C7:C16">SUM(D7:E7)</f>
        <v>11.39</v>
      </c>
      <c r="D7" s="12"/>
      <c r="E7" s="12">
        <v>11.39</v>
      </c>
    </row>
    <row r="8" spans="1:5" ht="23.25" customHeight="1">
      <c r="A8" s="70" t="s">
        <v>300</v>
      </c>
      <c r="B8" s="70" t="s">
        <v>301</v>
      </c>
      <c r="C8" s="12">
        <f t="shared" si="0"/>
        <v>142.97</v>
      </c>
      <c r="D8" s="12"/>
      <c r="E8" s="12">
        <v>142.97</v>
      </c>
    </row>
    <row r="9" spans="1:5" ht="23.25" customHeight="1">
      <c r="A9" s="18"/>
      <c r="B9" s="14"/>
      <c r="C9" s="12">
        <f t="shared" si="0"/>
        <v>0</v>
      </c>
      <c r="D9" s="12"/>
      <c r="E9" s="12"/>
    </row>
    <row r="10" spans="1:5" ht="23.25" customHeight="1">
      <c r="A10" s="18"/>
      <c r="B10" s="14"/>
      <c r="C10" s="12">
        <f t="shared" si="0"/>
        <v>0</v>
      </c>
      <c r="D10" s="12"/>
      <c r="E10" s="12"/>
    </row>
    <row r="11" spans="1:5" ht="23.25" customHeight="1">
      <c r="A11" s="18"/>
      <c r="B11" s="14"/>
      <c r="C11" s="12">
        <f t="shared" si="0"/>
        <v>0</v>
      </c>
      <c r="D11" s="12"/>
      <c r="E11" s="12"/>
    </row>
    <row r="12" spans="1:5" ht="23.25" customHeight="1">
      <c r="A12" s="18"/>
      <c r="B12" s="19"/>
      <c r="C12" s="12">
        <f t="shared" si="0"/>
        <v>0</v>
      </c>
      <c r="D12" s="12"/>
      <c r="E12" s="12"/>
    </row>
    <row r="13" spans="1:5" ht="23.25" customHeight="1">
      <c r="A13" s="18"/>
      <c r="B13" s="14"/>
      <c r="C13" s="12">
        <f t="shared" si="0"/>
        <v>0</v>
      </c>
      <c r="D13" s="12"/>
      <c r="E13" s="12"/>
    </row>
    <row r="14" spans="1:5" ht="23.25" customHeight="1">
      <c r="A14" s="18"/>
      <c r="B14" s="14"/>
      <c r="C14" s="12">
        <f t="shared" si="0"/>
        <v>0</v>
      </c>
      <c r="D14" s="12"/>
      <c r="E14" s="12"/>
    </row>
    <row r="15" spans="1:5" ht="23.25" customHeight="1">
      <c r="A15" s="18"/>
      <c r="B15" s="14"/>
      <c r="C15" s="12">
        <f t="shared" si="0"/>
        <v>0</v>
      </c>
      <c r="D15" s="12"/>
      <c r="E15" s="12"/>
    </row>
    <row r="16" spans="1:5" ht="23.25" customHeight="1">
      <c r="A16" s="87" t="s">
        <v>79</v>
      </c>
      <c r="B16" s="88"/>
      <c r="C16" s="68">
        <f t="shared" si="0"/>
        <v>202.53</v>
      </c>
      <c r="D16" s="13"/>
      <c r="E16" s="69">
        <f>SUM(E6:E15)</f>
        <v>202.53</v>
      </c>
    </row>
    <row r="17" ht="21" customHeight="1"/>
    <row r="18" ht="21" customHeight="1"/>
    <row r="19" ht="21" customHeight="1"/>
  </sheetData>
  <sheetProtection/>
  <mergeCells count="5">
    <mergeCell ref="A2:E2"/>
    <mergeCell ref="C4:E4"/>
    <mergeCell ref="A16:B16"/>
    <mergeCell ref="A4:A5"/>
    <mergeCell ref="B4:B5"/>
  </mergeCells>
  <printOptions/>
  <pageMargins left="0.71" right="0.71" top="0.75" bottom="0.75" header="0.31" footer="0.31"/>
  <pageSetup orientation="landscape" paperSize="9" r:id="rId1"/>
</worksheet>
</file>

<file path=xl/worksheets/sheet14.xml><?xml version="1.0" encoding="utf-8"?>
<worksheet xmlns="http://schemas.openxmlformats.org/spreadsheetml/2006/main" xmlns:r="http://schemas.openxmlformats.org/officeDocument/2006/relationships">
  <dimension ref="A1:I11"/>
  <sheetViews>
    <sheetView showZeros="0" zoomScaleSheetLayoutView="100" zoomScalePageLayoutView="0" workbookViewId="0" topLeftCell="A1">
      <selection activeCell="G16" sqref="G16"/>
    </sheetView>
  </sheetViews>
  <sheetFormatPr defaultColWidth="9.00390625" defaultRowHeight="13.5"/>
  <cols>
    <col min="1" max="1" width="25.50390625" style="0" customWidth="1"/>
    <col min="2" max="3" width="15.875" style="0" customWidth="1"/>
    <col min="4" max="5" width="13.75390625" style="0" customWidth="1"/>
    <col min="6" max="7" width="17.25390625" style="0" customWidth="1"/>
    <col min="8" max="8" width="14.25390625" style="0" customWidth="1"/>
    <col min="9" max="9" width="15.125" style="0" customWidth="1"/>
  </cols>
  <sheetData>
    <row r="1" ht="13.5">
      <c r="A1" t="s">
        <v>190</v>
      </c>
    </row>
    <row r="2" spans="1:9" ht="31.5" customHeight="1">
      <c r="A2" s="79" t="s">
        <v>191</v>
      </c>
      <c r="B2" s="79"/>
      <c r="C2" s="79"/>
      <c r="D2" s="79"/>
      <c r="E2" s="79"/>
      <c r="F2" s="79"/>
      <c r="G2" s="79"/>
      <c r="H2" s="79"/>
      <c r="I2" s="79"/>
    </row>
    <row r="3" spans="1:9" ht="20.25" customHeight="1">
      <c r="A3" s="71" t="s">
        <v>293</v>
      </c>
      <c r="I3" t="s">
        <v>18</v>
      </c>
    </row>
    <row r="4" spans="1:9" s="7" customFormat="1" ht="27" customHeight="1">
      <c r="A4" s="89" t="s">
        <v>192</v>
      </c>
      <c r="B4" s="80" t="s">
        <v>193</v>
      </c>
      <c r="C4" s="80" t="s">
        <v>194</v>
      </c>
      <c r="D4" s="80"/>
      <c r="E4" s="80"/>
      <c r="F4" s="80"/>
      <c r="G4" s="80"/>
      <c r="H4" s="80" t="s">
        <v>195</v>
      </c>
      <c r="I4" s="80" t="s">
        <v>196</v>
      </c>
    </row>
    <row r="5" spans="1:9" ht="24" customHeight="1">
      <c r="A5" s="89"/>
      <c r="B5" s="80"/>
      <c r="C5" s="10" t="s">
        <v>79</v>
      </c>
      <c r="D5" s="10" t="s">
        <v>197</v>
      </c>
      <c r="E5" s="10" t="s">
        <v>198</v>
      </c>
      <c r="F5" s="10" t="s">
        <v>199</v>
      </c>
      <c r="G5" s="10" t="s">
        <v>200</v>
      </c>
      <c r="H5" s="80"/>
      <c r="I5" s="80"/>
    </row>
    <row r="6" spans="1:9" ht="34.5" customHeight="1">
      <c r="A6" s="14" t="s">
        <v>90</v>
      </c>
      <c r="B6" s="12">
        <f>C6+H6+I6</f>
        <v>23.99</v>
      </c>
      <c r="C6" s="12">
        <f>SUM(D6:G6)</f>
        <v>23.99</v>
      </c>
      <c r="D6" s="12">
        <v>23.99</v>
      </c>
      <c r="E6" s="12"/>
      <c r="F6" s="12"/>
      <c r="G6" s="12"/>
      <c r="H6" s="12"/>
      <c r="I6" s="12"/>
    </row>
    <row r="7" spans="1:9" ht="34.5" customHeight="1">
      <c r="A7" s="14" t="s">
        <v>107</v>
      </c>
      <c r="B7" s="12">
        <f>C7+H7+I7</f>
        <v>3.9</v>
      </c>
      <c r="C7" s="12">
        <f>SUM(D7:G7)</f>
        <v>3.9</v>
      </c>
      <c r="D7" s="12">
        <v>3.9</v>
      </c>
      <c r="E7" s="12"/>
      <c r="F7" s="12"/>
      <c r="G7" s="12"/>
      <c r="H7" s="12"/>
      <c r="I7" s="12"/>
    </row>
    <row r="8" spans="1:9" ht="34.5" customHeight="1">
      <c r="A8" s="14" t="s">
        <v>140</v>
      </c>
      <c r="B8" s="12">
        <f>C8+H8+I8</f>
        <v>1</v>
      </c>
      <c r="C8" s="12">
        <f>SUM(D8:G8)</f>
        <v>1</v>
      </c>
      <c r="D8" s="12">
        <v>1</v>
      </c>
      <c r="E8" s="12"/>
      <c r="F8" s="12"/>
      <c r="G8" s="12"/>
      <c r="H8" s="12"/>
      <c r="I8" s="12"/>
    </row>
    <row r="9" spans="1:9" ht="34.5" customHeight="1">
      <c r="A9" s="14" t="s">
        <v>189</v>
      </c>
      <c r="B9" s="12">
        <f>C9+H9+I9</f>
        <v>0</v>
      </c>
      <c r="C9" s="12">
        <f>SUM(D9:G9)</f>
        <v>0</v>
      </c>
      <c r="D9" s="12"/>
      <c r="E9" s="12"/>
      <c r="F9" s="12"/>
      <c r="G9" s="12"/>
      <c r="H9" s="12"/>
      <c r="I9" s="12"/>
    </row>
    <row r="10" spans="1:9" ht="34.5" customHeight="1">
      <c r="A10" s="14" t="s">
        <v>189</v>
      </c>
      <c r="B10" s="12">
        <f>C10+H10+I10</f>
        <v>0</v>
      </c>
      <c r="C10" s="12">
        <f>SUM(D10:G10)</f>
        <v>0</v>
      </c>
      <c r="D10" s="12"/>
      <c r="E10" s="12"/>
      <c r="F10" s="12"/>
      <c r="G10" s="12"/>
      <c r="H10" s="12"/>
      <c r="I10" s="12"/>
    </row>
    <row r="11" spans="1:9" ht="34.5" customHeight="1">
      <c r="A11" s="10" t="s">
        <v>79</v>
      </c>
      <c r="B11" s="13">
        <f>SUM(B6:B9)</f>
        <v>28.889999999999997</v>
      </c>
      <c r="C11" s="13">
        <f>SUM(C6:C9)</f>
        <v>28.889999999999997</v>
      </c>
      <c r="D11" s="13">
        <f>SUM(D6:D9)</f>
        <v>28.889999999999997</v>
      </c>
      <c r="E11" s="13"/>
      <c r="F11" s="13"/>
      <c r="G11" s="13"/>
      <c r="H11" s="13"/>
      <c r="I11" s="13"/>
    </row>
  </sheetData>
  <sheetProtection/>
  <mergeCells count="6">
    <mergeCell ref="A2:I2"/>
    <mergeCell ref="C4:G4"/>
    <mergeCell ref="A4:A5"/>
    <mergeCell ref="B4:B5"/>
    <mergeCell ref="H4:H5"/>
    <mergeCell ref="I4:I5"/>
  </mergeCells>
  <printOptions/>
  <pageMargins left="0.71" right="0.71" top="0.75" bottom="0.75" header="0.31" footer="0.31"/>
  <pageSetup orientation="landscape" paperSize="9" scale="90" r:id="rId1"/>
</worksheet>
</file>

<file path=xl/worksheets/sheet15.xml><?xml version="1.0" encoding="utf-8"?>
<worksheet xmlns="http://schemas.openxmlformats.org/spreadsheetml/2006/main" xmlns:r="http://schemas.openxmlformats.org/officeDocument/2006/relationships">
  <dimension ref="A1:J11"/>
  <sheetViews>
    <sheetView showZeros="0" zoomScaleSheetLayoutView="100" zoomScalePageLayoutView="0" workbookViewId="0" topLeftCell="A1">
      <selection activeCell="G22" sqref="G22"/>
    </sheetView>
  </sheetViews>
  <sheetFormatPr defaultColWidth="9.00390625" defaultRowHeight="13.5"/>
  <cols>
    <col min="1" max="1" width="25.50390625" style="8" customWidth="1"/>
    <col min="2" max="3" width="15.875" style="0" customWidth="1"/>
    <col min="4" max="5" width="13.75390625" style="0" customWidth="1"/>
    <col min="6" max="7" width="17.25390625" style="0" customWidth="1"/>
    <col min="8" max="8" width="13.875" style="0" customWidth="1"/>
    <col min="9" max="9" width="12.875" style="0" customWidth="1"/>
    <col min="10" max="10" width="11.00390625" style="0" customWidth="1"/>
  </cols>
  <sheetData>
    <row r="1" ht="13.5">
      <c r="A1" s="9" t="s">
        <v>201</v>
      </c>
    </row>
    <row r="2" spans="1:9" ht="31.5" customHeight="1">
      <c r="A2" s="79" t="s">
        <v>202</v>
      </c>
      <c r="B2" s="79"/>
      <c r="C2" s="79"/>
      <c r="D2" s="79"/>
      <c r="E2" s="79"/>
      <c r="F2" s="79"/>
      <c r="G2" s="79"/>
      <c r="H2" s="79"/>
      <c r="I2" s="79"/>
    </row>
    <row r="3" spans="1:10" ht="20.25" customHeight="1">
      <c r="A3" s="73" t="s">
        <v>293</v>
      </c>
      <c r="J3" t="s">
        <v>18</v>
      </c>
    </row>
    <row r="4" spans="1:10" s="7" customFormat="1" ht="27" customHeight="1">
      <c r="A4" s="89" t="s">
        <v>192</v>
      </c>
      <c r="B4" s="80" t="s">
        <v>193</v>
      </c>
      <c r="C4" s="80" t="s">
        <v>194</v>
      </c>
      <c r="D4" s="80"/>
      <c r="E4" s="80"/>
      <c r="F4" s="80"/>
      <c r="G4" s="80"/>
      <c r="H4" s="80" t="s">
        <v>195</v>
      </c>
      <c r="I4" s="80" t="s">
        <v>196</v>
      </c>
      <c r="J4" s="90" t="s">
        <v>203</v>
      </c>
    </row>
    <row r="5" spans="1:10" ht="24" customHeight="1">
      <c r="A5" s="89"/>
      <c r="B5" s="80"/>
      <c r="C5" s="10" t="s">
        <v>79</v>
      </c>
      <c r="D5" s="10" t="s">
        <v>197</v>
      </c>
      <c r="E5" s="10" t="s">
        <v>198</v>
      </c>
      <c r="F5" s="10" t="s">
        <v>199</v>
      </c>
      <c r="G5" s="10" t="s">
        <v>200</v>
      </c>
      <c r="H5" s="80"/>
      <c r="I5" s="80"/>
      <c r="J5" s="91"/>
    </row>
    <row r="6" spans="1:10" ht="34.5" customHeight="1">
      <c r="A6" s="11" t="s">
        <v>204</v>
      </c>
      <c r="B6" s="12">
        <f>C6+H6+I6</f>
        <v>1.5</v>
      </c>
      <c r="C6" s="12">
        <f>D6+E6</f>
        <v>1.5</v>
      </c>
      <c r="D6" s="12">
        <v>1.5</v>
      </c>
      <c r="E6" s="12"/>
      <c r="F6" s="12"/>
      <c r="G6" s="12"/>
      <c r="H6" s="12"/>
      <c r="I6" s="12"/>
      <c r="J6" s="14"/>
    </row>
    <row r="7" spans="1:10" ht="34.5" customHeight="1">
      <c r="A7" s="11" t="s">
        <v>205</v>
      </c>
      <c r="B7" s="12">
        <f>C7+H7+I7</f>
        <v>231.96</v>
      </c>
      <c r="C7" s="12">
        <f>D7+E7</f>
        <v>231.96</v>
      </c>
      <c r="D7" s="12">
        <v>214.74</v>
      </c>
      <c r="E7" s="12">
        <v>17.22</v>
      </c>
      <c r="F7" s="12"/>
      <c r="G7" s="12"/>
      <c r="H7" s="12"/>
      <c r="I7" s="12"/>
      <c r="J7" s="14"/>
    </row>
    <row r="8" spans="1:10" ht="34.5" customHeight="1">
      <c r="A8" s="11" t="s">
        <v>206</v>
      </c>
      <c r="B8" s="12">
        <f>C8+H8+I8</f>
        <v>1183.39</v>
      </c>
      <c r="C8" s="12">
        <f>D8+E8</f>
        <v>1183.39</v>
      </c>
      <c r="D8" s="12">
        <v>1078.69</v>
      </c>
      <c r="E8" s="12">
        <v>104.7</v>
      </c>
      <c r="F8" s="12"/>
      <c r="G8" s="12"/>
      <c r="H8" s="12"/>
      <c r="I8" s="12"/>
      <c r="J8" s="14"/>
    </row>
    <row r="9" spans="1:10" ht="34.5" customHeight="1">
      <c r="A9" s="72" t="s">
        <v>302</v>
      </c>
      <c r="B9" s="12">
        <f>C9+H9+I9</f>
        <v>50</v>
      </c>
      <c r="C9" s="12">
        <f>D9+E9</f>
        <v>50</v>
      </c>
      <c r="D9" s="12"/>
      <c r="E9" s="12">
        <v>50</v>
      </c>
      <c r="F9" s="12"/>
      <c r="G9" s="12"/>
      <c r="H9" s="12"/>
      <c r="I9" s="12"/>
      <c r="J9" s="14"/>
    </row>
    <row r="10" spans="1:10" ht="34.5" customHeight="1">
      <c r="A10" s="72" t="s">
        <v>303</v>
      </c>
      <c r="B10" s="12">
        <f>C10+H10+I10</f>
        <v>160.89999999999998</v>
      </c>
      <c r="C10" s="12">
        <f>D10+E10</f>
        <v>160.89999999999998</v>
      </c>
      <c r="D10" s="12">
        <v>130.29</v>
      </c>
      <c r="E10" s="12">
        <v>30.61</v>
      </c>
      <c r="F10" s="12"/>
      <c r="G10" s="12"/>
      <c r="H10" s="12"/>
      <c r="I10" s="12"/>
      <c r="J10" s="14"/>
    </row>
    <row r="11" spans="1:10" ht="34.5" customHeight="1">
      <c r="A11" s="10" t="s">
        <v>79</v>
      </c>
      <c r="B11" s="13">
        <f>SUM(B6:B10)</f>
        <v>1627.75</v>
      </c>
      <c r="C11" s="13">
        <f>SUM(D11:G11)</f>
        <v>1627.75</v>
      </c>
      <c r="D11" s="13">
        <f>SUM(D6:D10)</f>
        <v>1425.22</v>
      </c>
      <c r="E11" s="13">
        <f>SUM(E6:E10)</f>
        <v>202.53000000000003</v>
      </c>
      <c r="F11" s="13"/>
      <c r="G11" s="13"/>
      <c r="H11" s="13"/>
      <c r="I11" s="13"/>
      <c r="J11" s="15"/>
    </row>
  </sheetData>
  <sheetProtection/>
  <mergeCells count="7">
    <mergeCell ref="J4:J5"/>
    <mergeCell ref="A2:I2"/>
    <mergeCell ref="C4:G4"/>
    <mergeCell ref="A4:A5"/>
    <mergeCell ref="B4:B5"/>
    <mergeCell ref="H4:H5"/>
    <mergeCell ref="I4:I5"/>
  </mergeCells>
  <printOptions/>
  <pageMargins left="0.71" right="0.17" top="0.75" bottom="0.75" header="0.31" footer="0.31"/>
  <pageSetup orientation="landscape" paperSize="9" scale="85" r:id="rId1"/>
</worksheet>
</file>

<file path=xl/worksheets/sheet16.xml><?xml version="1.0" encoding="utf-8"?>
<worksheet xmlns="http://schemas.openxmlformats.org/spreadsheetml/2006/main" xmlns:r="http://schemas.openxmlformats.org/officeDocument/2006/relationships">
  <dimension ref="A1:A33"/>
  <sheetViews>
    <sheetView zoomScaleSheetLayoutView="100" zoomScalePageLayoutView="0" workbookViewId="0" topLeftCell="A1">
      <selection activeCell="H42" sqref="H42"/>
    </sheetView>
  </sheetViews>
  <sheetFormatPr defaultColWidth="9.00390625" defaultRowHeight="13.5"/>
  <cols>
    <col min="1" max="1" width="94.125" style="0" customWidth="1"/>
  </cols>
  <sheetData>
    <row r="1" ht="31.5">
      <c r="A1" s="1" t="s">
        <v>207</v>
      </c>
    </row>
    <row r="2" ht="19.5" customHeight="1">
      <c r="A2" s="1"/>
    </row>
    <row r="3" s="3" customFormat="1" ht="18.75">
      <c r="A3" s="5" t="s">
        <v>208</v>
      </c>
    </row>
    <row r="4" s="3" customFormat="1" ht="18.75"/>
    <row r="5" s="3" customFormat="1" ht="27.75" customHeight="1">
      <c r="A5" s="6" t="s">
        <v>209</v>
      </c>
    </row>
    <row r="6" s="4" customFormat="1" ht="76.5" customHeight="1">
      <c r="A6" s="4" t="s">
        <v>210</v>
      </c>
    </row>
    <row r="7" s="3" customFormat="1" ht="26.25" customHeight="1">
      <c r="A7" s="6" t="s">
        <v>211</v>
      </c>
    </row>
    <row r="8" s="3" customFormat="1" ht="122.25" customHeight="1">
      <c r="A8" s="4" t="s">
        <v>212</v>
      </c>
    </row>
    <row r="9" s="3" customFormat="1" ht="30" customHeight="1">
      <c r="A9" s="6" t="s">
        <v>213</v>
      </c>
    </row>
    <row r="10" s="3" customFormat="1" ht="87.75" customHeight="1">
      <c r="A10" s="4" t="s">
        <v>214</v>
      </c>
    </row>
    <row r="11" s="3" customFormat="1" ht="29.25" customHeight="1">
      <c r="A11" s="6" t="s">
        <v>215</v>
      </c>
    </row>
    <row r="12" s="3" customFormat="1" ht="47.25" customHeight="1">
      <c r="A12" s="4" t="s">
        <v>216</v>
      </c>
    </row>
    <row r="13" s="3" customFormat="1" ht="18.75"/>
    <row r="14" s="3" customFormat="1" ht="27" customHeight="1">
      <c r="A14" s="6" t="s">
        <v>217</v>
      </c>
    </row>
    <row r="15" s="3" customFormat="1" ht="51" customHeight="1">
      <c r="A15" s="4" t="s">
        <v>218</v>
      </c>
    </row>
    <row r="16" s="3" customFormat="1" ht="56.25">
      <c r="A16" s="2" t="s">
        <v>219</v>
      </c>
    </row>
    <row r="17" s="3" customFormat="1" ht="18.75"/>
    <row r="18" s="3" customFormat="1" ht="27" customHeight="1">
      <c r="A18" s="6" t="s">
        <v>220</v>
      </c>
    </row>
    <row r="19" s="3" customFormat="1" ht="28.5" customHeight="1">
      <c r="A19" s="4" t="s">
        <v>221</v>
      </c>
    </row>
    <row r="20" s="3" customFormat="1" ht="47.25" customHeight="1">
      <c r="A20" s="2" t="s">
        <v>222</v>
      </c>
    </row>
    <row r="21" s="3" customFormat="1" ht="29.25" customHeight="1">
      <c r="A21" s="6" t="s">
        <v>223</v>
      </c>
    </row>
    <row r="22" s="3" customFormat="1" ht="23.25" customHeight="1">
      <c r="A22" s="4" t="s">
        <v>224</v>
      </c>
    </row>
    <row r="23" s="3" customFormat="1" ht="23.25" customHeight="1">
      <c r="A23" s="2" t="s">
        <v>225</v>
      </c>
    </row>
    <row r="24" s="3" customFormat="1" ht="18.75">
      <c r="A24" s="3" t="s">
        <v>226</v>
      </c>
    </row>
    <row r="25" s="3" customFormat="1" ht="43.5" customHeight="1">
      <c r="A25" s="2" t="s">
        <v>227</v>
      </c>
    </row>
    <row r="26" s="3" customFormat="1" ht="18.75">
      <c r="A26" s="3" t="s">
        <v>228</v>
      </c>
    </row>
    <row r="27" s="3" customFormat="1" ht="18.75">
      <c r="A27" s="3" t="s">
        <v>229</v>
      </c>
    </row>
    <row r="28" s="3" customFormat="1" ht="18.75"/>
    <row r="29" s="3" customFormat="1" ht="18.75"/>
    <row r="30" s="3" customFormat="1" ht="18.75"/>
    <row r="32" ht="18.75">
      <c r="A32" s="3"/>
    </row>
    <row r="33" ht="18.75">
      <c r="A33" s="3"/>
    </row>
  </sheetData>
  <sheetProtection/>
  <printOptions/>
  <pageMargins left="0.7" right="0.7"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A1:A15"/>
  <sheetViews>
    <sheetView zoomScaleSheetLayoutView="100" zoomScalePageLayoutView="0" workbookViewId="0" topLeftCell="A13">
      <selection activeCell="A7" sqref="A7"/>
    </sheetView>
  </sheetViews>
  <sheetFormatPr defaultColWidth="9.00390625" defaultRowHeight="13.5"/>
  <cols>
    <col min="1" max="1" width="91.75390625" style="0" customWidth="1"/>
  </cols>
  <sheetData>
    <row r="1" ht="62.25" customHeight="1">
      <c r="A1" s="1" t="s">
        <v>230</v>
      </c>
    </row>
    <row r="2" ht="44.25" customHeight="1">
      <c r="A2" s="2" t="s">
        <v>231</v>
      </c>
    </row>
    <row r="3" ht="56.25">
      <c r="A3" s="4" t="s">
        <v>308</v>
      </c>
    </row>
    <row r="4" ht="30.75" customHeight="1">
      <c r="A4" s="4" t="s">
        <v>309</v>
      </c>
    </row>
    <row r="5" ht="18.75">
      <c r="A5" s="4" t="s">
        <v>310</v>
      </c>
    </row>
    <row r="6" ht="37.5">
      <c r="A6" s="4" t="s">
        <v>311</v>
      </c>
    </row>
    <row r="7" ht="37.5">
      <c r="A7" s="4" t="s">
        <v>312</v>
      </c>
    </row>
    <row r="8" ht="75">
      <c r="A8" s="4" t="s">
        <v>313</v>
      </c>
    </row>
    <row r="9" ht="37.5">
      <c r="A9" s="4" t="s">
        <v>314</v>
      </c>
    </row>
    <row r="10" ht="37.5">
      <c r="A10" s="4" t="s">
        <v>315</v>
      </c>
    </row>
    <row r="11" ht="37.5">
      <c r="A11" s="4" t="s">
        <v>316</v>
      </c>
    </row>
    <row r="12" ht="37.5">
      <c r="A12" s="4" t="s">
        <v>317</v>
      </c>
    </row>
    <row r="13" ht="37.5">
      <c r="A13" s="4" t="s">
        <v>318</v>
      </c>
    </row>
    <row r="14" ht="112.5">
      <c r="A14" s="4" t="s">
        <v>319</v>
      </c>
    </row>
    <row r="15" ht="75">
      <c r="A15" s="4" t="s">
        <v>320</v>
      </c>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B1:B18"/>
  <sheetViews>
    <sheetView zoomScaleSheetLayoutView="100" zoomScalePageLayoutView="0" workbookViewId="0" topLeftCell="A7">
      <selection activeCell="J13" sqref="J13"/>
    </sheetView>
  </sheetViews>
  <sheetFormatPr defaultColWidth="9.00390625" defaultRowHeight="13.5"/>
  <cols>
    <col min="2" max="2" width="77.125" style="0" customWidth="1"/>
  </cols>
  <sheetData>
    <row r="1" ht="44.25" customHeight="1">
      <c r="B1" s="1" t="s">
        <v>1</v>
      </c>
    </row>
    <row r="2" ht="39.75" customHeight="1">
      <c r="B2" s="35" t="s">
        <v>2</v>
      </c>
    </row>
    <row r="3" ht="39.75" customHeight="1">
      <c r="B3" s="36" t="s">
        <v>3</v>
      </c>
    </row>
    <row r="4" ht="39.75" customHeight="1">
      <c r="B4" s="36" t="s">
        <v>4</v>
      </c>
    </row>
    <row r="5" ht="39.75" customHeight="1">
      <c r="B5" s="35" t="s">
        <v>306</v>
      </c>
    </row>
    <row r="6" ht="39.75" customHeight="1">
      <c r="B6" s="36" t="s">
        <v>5</v>
      </c>
    </row>
    <row r="7" ht="39.75" customHeight="1">
      <c r="B7" s="36" t="s">
        <v>6</v>
      </c>
    </row>
    <row r="8" ht="39.75" customHeight="1">
      <c r="B8" s="36" t="s">
        <v>7</v>
      </c>
    </row>
    <row r="9" ht="39.75" customHeight="1">
      <c r="B9" s="36" t="s">
        <v>8</v>
      </c>
    </row>
    <row r="10" ht="39.75" customHeight="1">
      <c r="B10" s="36" t="s">
        <v>9</v>
      </c>
    </row>
    <row r="11" ht="39.75" customHeight="1">
      <c r="B11" s="36" t="s">
        <v>10</v>
      </c>
    </row>
    <row r="12" ht="39.75" customHeight="1">
      <c r="B12" s="36" t="s">
        <v>11</v>
      </c>
    </row>
    <row r="13" ht="39.75" customHeight="1">
      <c r="B13" s="36" t="s">
        <v>12</v>
      </c>
    </row>
    <row r="14" ht="39.75" customHeight="1">
      <c r="B14" s="36" t="s">
        <v>13</v>
      </c>
    </row>
    <row r="15" ht="39.75" customHeight="1">
      <c r="B15" s="36" t="s">
        <v>14</v>
      </c>
    </row>
    <row r="16" ht="39.75" customHeight="1">
      <c r="B16" s="36" t="s">
        <v>15</v>
      </c>
    </row>
    <row r="17" ht="39.75" customHeight="1">
      <c r="B17" s="35"/>
    </row>
    <row r="18" ht="39.75" customHeight="1">
      <c r="B18" s="35"/>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A5"/>
  <sheetViews>
    <sheetView tabSelected="1" zoomScaleSheetLayoutView="100" zoomScalePageLayoutView="0" workbookViewId="0" topLeftCell="A1">
      <selection activeCell="A5" sqref="A5"/>
    </sheetView>
  </sheetViews>
  <sheetFormatPr defaultColWidth="9.00390625" defaultRowHeight="13.5"/>
  <cols>
    <col min="1" max="1" width="86.875" style="0" customWidth="1"/>
  </cols>
  <sheetData>
    <row r="1" ht="69" customHeight="1">
      <c r="A1" s="1" t="s">
        <v>326</v>
      </c>
    </row>
    <row r="2" s="4" customFormat="1" ht="32.25" customHeight="1">
      <c r="A2" s="74" t="s">
        <v>323</v>
      </c>
    </row>
    <row r="3" s="4" customFormat="1" ht="93.75">
      <c r="A3" s="4" t="s">
        <v>324</v>
      </c>
    </row>
    <row r="4" s="4" customFormat="1" ht="32.25" customHeight="1">
      <c r="A4" s="74" t="s">
        <v>325</v>
      </c>
    </row>
    <row r="5" s="4" customFormat="1" ht="94.5" customHeight="1">
      <c r="A5" s="4" t="s">
        <v>327</v>
      </c>
    </row>
    <row r="6" s="4" customFormat="1" ht="18.75"/>
    <row r="7" s="4" customFormat="1" ht="18.75"/>
    <row r="8" s="4" customFormat="1" ht="18.75"/>
    <row r="9" s="4" customFormat="1" ht="18.75"/>
    <row r="10" s="4" customFormat="1" ht="18.75"/>
    <row r="11" s="4" customFormat="1" ht="18.75"/>
    <row r="12" s="4" customFormat="1" ht="18.75"/>
    <row r="13" s="4" customFormat="1" ht="18.75"/>
    <row r="14" s="4" customFormat="1" ht="18.75"/>
    <row r="15" s="4" customFormat="1" ht="18.75"/>
    <row r="16" s="4" customFormat="1" ht="18.75"/>
    <row r="17" s="4" customFormat="1" ht="18.75"/>
    <row r="18" s="4" customFormat="1" ht="18.75"/>
    <row r="19" s="4" customFormat="1" ht="18.75"/>
    <row r="20" s="4" customFormat="1" ht="18.75"/>
    <row r="21" s="4" customFormat="1" ht="18.75"/>
    <row r="22" s="4" customFormat="1" ht="18.75"/>
    <row r="23" s="4" customFormat="1" ht="18.75"/>
    <row r="24" s="4" customFormat="1" ht="18.75"/>
    <row r="25" s="4" customFormat="1" ht="18.75"/>
    <row r="26" s="4" customFormat="1" ht="18.75"/>
    <row r="27" s="4" customFormat="1" ht="18.75"/>
    <row r="28" s="4" customFormat="1" ht="18.75"/>
    <row r="29" s="4" customFormat="1" ht="18.75"/>
    <row r="30" s="4" customFormat="1" ht="18.75"/>
    <row r="31" s="4" customFormat="1" ht="18.75"/>
    <row r="32" s="4" customFormat="1" ht="18.75"/>
    <row r="33" s="4" customFormat="1" ht="18.75"/>
    <row r="34" s="4" customFormat="1" ht="18.75"/>
    <row r="35" s="4" customFormat="1" ht="18.75"/>
    <row r="36" s="4" customFormat="1" ht="18.75"/>
    <row r="37" s="20" customFormat="1" ht="13.5"/>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9:I23"/>
  <sheetViews>
    <sheetView zoomScaleSheetLayoutView="100" zoomScalePageLayoutView="0" workbookViewId="0" topLeftCell="A13">
      <selection activeCell="I33" sqref="I33"/>
    </sheetView>
  </sheetViews>
  <sheetFormatPr defaultColWidth="9.00390625" defaultRowHeight="13.5"/>
  <sheetData>
    <row r="19" spans="1:9" ht="27.75" customHeight="1">
      <c r="A19" s="75" t="s">
        <v>307</v>
      </c>
      <c r="B19" s="75"/>
      <c r="C19" s="75"/>
      <c r="D19" s="75"/>
      <c r="E19" s="75"/>
      <c r="F19" s="75"/>
      <c r="G19" s="75"/>
      <c r="H19" s="75"/>
      <c r="I19" s="75"/>
    </row>
    <row r="20" spans="1:9" ht="27.75" customHeight="1">
      <c r="A20" s="75"/>
      <c r="B20" s="75"/>
      <c r="C20" s="75"/>
      <c r="D20" s="75"/>
      <c r="E20" s="75"/>
      <c r="F20" s="75"/>
      <c r="G20" s="75"/>
      <c r="H20" s="75"/>
      <c r="I20" s="75"/>
    </row>
    <row r="21" spans="1:9" ht="13.5">
      <c r="A21" s="75"/>
      <c r="B21" s="75"/>
      <c r="C21" s="75"/>
      <c r="D21" s="75"/>
      <c r="E21" s="75"/>
      <c r="F21" s="75"/>
      <c r="G21" s="75"/>
      <c r="H21" s="75"/>
      <c r="I21" s="75"/>
    </row>
    <row r="22" spans="1:9" ht="13.5">
      <c r="A22" s="75"/>
      <c r="B22" s="75"/>
      <c r="C22" s="75"/>
      <c r="D22" s="75"/>
      <c r="E22" s="75"/>
      <c r="F22" s="75"/>
      <c r="G22" s="75"/>
      <c r="H22" s="75"/>
      <c r="I22" s="75"/>
    </row>
    <row r="23" spans="1:9" ht="46.5">
      <c r="A23" s="75"/>
      <c r="B23" s="75"/>
      <c r="C23" s="75"/>
      <c r="D23" s="75"/>
      <c r="E23" s="75"/>
      <c r="F23" s="75"/>
      <c r="G23" s="75"/>
      <c r="H23" s="75"/>
      <c r="I23" s="75"/>
    </row>
  </sheetData>
  <sheetProtection/>
  <mergeCells count="3">
    <mergeCell ref="A23:I23"/>
    <mergeCell ref="A19:I20"/>
    <mergeCell ref="A21:I2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A1:D20"/>
  <sheetViews>
    <sheetView showZeros="0" zoomScaleSheetLayoutView="100" zoomScalePageLayoutView="0" workbookViewId="0" topLeftCell="A1">
      <selection activeCell="B7" sqref="B7:B8"/>
    </sheetView>
  </sheetViews>
  <sheetFormatPr defaultColWidth="9.00390625" defaultRowHeight="13.5"/>
  <cols>
    <col min="1" max="1" width="27.625" style="0" customWidth="1"/>
    <col min="2" max="2" width="16.375" style="0" customWidth="1"/>
    <col min="3" max="3" width="23.50390625" style="0" customWidth="1"/>
    <col min="4" max="4" width="17.125" style="0" customWidth="1"/>
    <col min="5" max="5" width="14.25390625" style="0" customWidth="1"/>
  </cols>
  <sheetData>
    <row r="1" ht="13.5">
      <c r="A1" t="s">
        <v>16</v>
      </c>
    </row>
    <row r="2" spans="1:4" ht="38.25" customHeight="1">
      <c r="A2" s="77" t="s">
        <v>17</v>
      </c>
      <c r="B2" s="77"/>
      <c r="C2" s="77"/>
      <c r="D2" s="77"/>
    </row>
    <row r="3" spans="1:4" ht="20.25" customHeight="1">
      <c r="A3" t="s">
        <v>232</v>
      </c>
      <c r="D3" s="17" t="s">
        <v>18</v>
      </c>
    </row>
    <row r="4" spans="1:4" ht="30" customHeight="1">
      <c r="A4" s="78" t="s">
        <v>19</v>
      </c>
      <c r="B4" s="78"/>
      <c r="C4" s="78" t="s">
        <v>20</v>
      </c>
      <c r="D4" s="78"/>
    </row>
    <row r="5" spans="1:4" ht="31.5" customHeight="1">
      <c r="A5" s="30" t="s">
        <v>21</v>
      </c>
      <c r="B5" s="30" t="s">
        <v>22</v>
      </c>
      <c r="C5" s="30" t="s">
        <v>21</v>
      </c>
      <c r="D5" s="30" t="s">
        <v>22</v>
      </c>
    </row>
    <row r="6" spans="1:4" ht="31.5" customHeight="1">
      <c r="A6" s="31" t="s">
        <v>23</v>
      </c>
      <c r="B6" s="38">
        <f>B7+B8+B9+B10</f>
        <v>1656.6399999999999</v>
      </c>
      <c r="C6" s="31" t="s">
        <v>24</v>
      </c>
      <c r="D6" s="38">
        <v>28.89</v>
      </c>
    </row>
    <row r="7" spans="1:4" ht="31.5" customHeight="1">
      <c r="A7" s="31" t="s">
        <v>25</v>
      </c>
      <c r="B7" s="38">
        <v>1454.11</v>
      </c>
      <c r="C7" s="31" t="s">
        <v>26</v>
      </c>
      <c r="D7" s="38">
        <v>1627.75</v>
      </c>
    </row>
    <row r="8" spans="1:4" ht="31.5" customHeight="1">
      <c r="A8" s="31" t="s">
        <v>27</v>
      </c>
      <c r="B8" s="38">
        <v>202.53</v>
      </c>
      <c r="C8" s="31" t="s">
        <v>28</v>
      </c>
      <c r="D8" s="38">
        <f>'表3'!B22</f>
        <v>0</v>
      </c>
    </row>
    <row r="9" spans="1:4" ht="31.5" customHeight="1">
      <c r="A9" s="31" t="s">
        <v>29</v>
      </c>
      <c r="B9" s="32">
        <f>'表2'!B8</f>
        <v>0</v>
      </c>
      <c r="C9" s="31"/>
      <c r="D9" s="38"/>
    </row>
    <row r="10" spans="1:4" ht="31.5" customHeight="1">
      <c r="A10" s="31" t="s">
        <v>30</v>
      </c>
      <c r="B10" s="32">
        <f>'表2'!B9</f>
        <v>0</v>
      </c>
      <c r="C10" s="31"/>
      <c r="D10" s="38"/>
    </row>
    <row r="11" spans="1:4" ht="31.5" customHeight="1">
      <c r="A11" s="31" t="s">
        <v>31</v>
      </c>
      <c r="B11" s="32">
        <f>'表2'!B10</f>
        <v>0</v>
      </c>
      <c r="C11" s="31"/>
      <c r="D11" s="38"/>
    </row>
    <row r="12" spans="1:4" ht="31.5" customHeight="1">
      <c r="A12" s="31" t="s">
        <v>32</v>
      </c>
      <c r="B12" s="32">
        <f>'表2'!B13</f>
        <v>0</v>
      </c>
      <c r="C12" s="31"/>
      <c r="D12" s="38"/>
    </row>
    <row r="13" spans="1:4" ht="31.5" customHeight="1">
      <c r="A13" s="31"/>
      <c r="B13" s="32"/>
      <c r="C13" s="31"/>
      <c r="D13" s="38"/>
    </row>
    <row r="14" spans="1:4" ht="31.5" customHeight="1">
      <c r="A14" s="30" t="s">
        <v>33</v>
      </c>
      <c r="B14" s="39">
        <f>B6+B11+B12</f>
        <v>1656.6399999999999</v>
      </c>
      <c r="C14" s="30" t="s">
        <v>34</v>
      </c>
      <c r="D14" s="39">
        <f>D6+D7+D8</f>
        <v>1656.64</v>
      </c>
    </row>
    <row r="15" spans="1:4" ht="31.5" customHeight="1">
      <c r="A15" s="31"/>
      <c r="B15" s="32"/>
      <c r="C15" s="31"/>
      <c r="D15" s="32"/>
    </row>
    <row r="16" spans="1:4" ht="31.5" customHeight="1">
      <c r="A16" s="31" t="s">
        <v>35</v>
      </c>
      <c r="B16" s="32">
        <f>'表2'!B20</f>
        <v>0</v>
      </c>
      <c r="C16" s="31" t="s">
        <v>36</v>
      </c>
      <c r="D16" s="32">
        <f>'表3'!B26</f>
        <v>0</v>
      </c>
    </row>
    <row r="17" spans="1:4" ht="31.5" customHeight="1">
      <c r="A17" s="31" t="s">
        <v>37</v>
      </c>
      <c r="B17" s="32">
        <f>'表2'!B21</f>
        <v>0</v>
      </c>
      <c r="C17" s="31" t="s">
        <v>38</v>
      </c>
      <c r="D17" s="32">
        <f>'表3'!B27</f>
        <v>0</v>
      </c>
    </row>
    <row r="18" spans="1:4" ht="31.5" customHeight="1">
      <c r="A18" s="31" t="s">
        <v>39</v>
      </c>
      <c r="B18" s="32">
        <f>'表2'!B22</f>
        <v>0</v>
      </c>
      <c r="C18" s="31" t="s">
        <v>40</v>
      </c>
      <c r="D18" s="32">
        <f>'表3'!B28</f>
        <v>0</v>
      </c>
    </row>
    <row r="19" spans="1:4" ht="31.5" customHeight="1">
      <c r="A19" s="31"/>
      <c r="B19" s="32"/>
      <c r="C19" s="31"/>
      <c r="D19" s="32"/>
    </row>
    <row r="20" spans="1:4" ht="31.5" customHeight="1">
      <c r="A20" s="30" t="s">
        <v>41</v>
      </c>
      <c r="B20" s="39">
        <v>1656.64</v>
      </c>
      <c r="C20" s="40" t="s">
        <v>42</v>
      </c>
      <c r="D20" s="39">
        <f>D14+D16+D17+D18</f>
        <v>1656.64</v>
      </c>
    </row>
  </sheetData>
  <sheetProtection/>
  <mergeCells count="3">
    <mergeCell ref="A2:D2"/>
    <mergeCell ref="A4:B4"/>
    <mergeCell ref="C4:D4"/>
  </mergeCells>
  <printOptions horizontalCentered="1"/>
  <pageMargins left="0.5" right="0.51" top="0.75" bottom="0.75" header="0.31" footer="0.3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24"/>
  <sheetViews>
    <sheetView showZeros="0" zoomScaleSheetLayoutView="100" zoomScalePageLayoutView="0" workbookViewId="0" topLeftCell="A1">
      <selection activeCell="D10" sqref="D10"/>
    </sheetView>
  </sheetViews>
  <sheetFormatPr defaultColWidth="9.00390625" defaultRowHeight="13.5"/>
  <cols>
    <col min="1" max="1" width="44.00390625" style="0" customWidth="1"/>
    <col min="2" max="2" width="41.00390625" style="0" customWidth="1"/>
    <col min="3" max="3" width="14.25390625" style="0" customWidth="1"/>
  </cols>
  <sheetData>
    <row r="1" ht="13.5">
      <c r="A1" t="s">
        <v>43</v>
      </c>
    </row>
    <row r="2" spans="1:2" ht="38.25" customHeight="1">
      <c r="A2" s="77" t="s">
        <v>44</v>
      </c>
      <c r="B2" s="77"/>
    </row>
    <row r="3" spans="1:2" ht="20.25" customHeight="1">
      <c r="A3" t="s">
        <v>232</v>
      </c>
      <c r="B3" s="17" t="s">
        <v>18</v>
      </c>
    </row>
    <row r="4" spans="1:2" ht="27.75" customHeight="1">
      <c r="A4" s="30" t="s">
        <v>21</v>
      </c>
      <c r="B4" s="30" t="s">
        <v>22</v>
      </c>
    </row>
    <row r="5" spans="1:2" ht="27.75" customHeight="1">
      <c r="A5" s="31" t="s">
        <v>23</v>
      </c>
      <c r="B5" s="32">
        <v>1454.11</v>
      </c>
    </row>
    <row r="6" spans="1:2" ht="27.75" customHeight="1">
      <c r="A6" s="31" t="s">
        <v>25</v>
      </c>
      <c r="B6" s="32">
        <v>1454.11</v>
      </c>
    </row>
    <row r="7" spans="1:2" ht="27.75" customHeight="1">
      <c r="A7" s="31" t="s">
        <v>27</v>
      </c>
      <c r="B7" s="32"/>
    </row>
    <row r="8" spans="1:2" ht="27.75" customHeight="1">
      <c r="A8" s="31" t="s">
        <v>29</v>
      </c>
      <c r="B8" s="32"/>
    </row>
    <row r="9" spans="1:2" ht="27.75" customHeight="1">
      <c r="A9" s="31" t="s">
        <v>30</v>
      </c>
      <c r="B9" s="32"/>
    </row>
    <row r="10" spans="1:2" ht="27.75" customHeight="1">
      <c r="A10" s="31" t="s">
        <v>31</v>
      </c>
      <c r="B10" s="32">
        <f>B11+B12</f>
        <v>0</v>
      </c>
    </row>
    <row r="11" spans="1:2" ht="27.75" customHeight="1">
      <c r="A11" s="31" t="s">
        <v>45</v>
      </c>
      <c r="B11" s="32"/>
    </row>
    <row r="12" spans="1:2" ht="27.75" customHeight="1">
      <c r="A12" s="31" t="s">
        <v>46</v>
      </c>
      <c r="B12" s="32"/>
    </row>
    <row r="13" spans="1:2" ht="27.75" customHeight="1">
      <c r="A13" s="31" t="s">
        <v>32</v>
      </c>
      <c r="B13" s="32">
        <f>B14+B15+B16</f>
        <v>0</v>
      </c>
    </row>
    <row r="14" spans="1:2" ht="27.75" customHeight="1">
      <c r="A14" s="31" t="s">
        <v>47</v>
      </c>
      <c r="B14" s="32"/>
    </row>
    <row r="15" spans="1:2" ht="27.75" customHeight="1">
      <c r="A15" s="31" t="s">
        <v>48</v>
      </c>
      <c r="B15" s="32"/>
    </row>
    <row r="16" spans="1:2" ht="27.75" customHeight="1">
      <c r="A16" s="31" t="s">
        <v>49</v>
      </c>
      <c r="B16" s="32"/>
    </row>
    <row r="17" spans="1:2" ht="27.75" customHeight="1">
      <c r="A17" s="31"/>
      <c r="B17" s="32"/>
    </row>
    <row r="18" spans="1:2" ht="27.75" customHeight="1">
      <c r="A18" s="30" t="s">
        <v>33</v>
      </c>
      <c r="B18" s="33">
        <f>B5+B10+B13</f>
        <v>1454.11</v>
      </c>
    </row>
    <row r="19" spans="1:2" ht="27.75" customHeight="1">
      <c r="A19" s="31"/>
      <c r="B19" s="32"/>
    </row>
    <row r="20" spans="1:2" ht="27.75" customHeight="1">
      <c r="A20" s="31" t="s">
        <v>35</v>
      </c>
      <c r="B20" s="32"/>
    </row>
    <row r="21" spans="1:2" ht="27.75" customHeight="1">
      <c r="A21" s="31" t="s">
        <v>37</v>
      </c>
      <c r="B21" s="32"/>
    </row>
    <row r="22" spans="1:2" ht="27.75" customHeight="1">
      <c r="A22" s="31" t="s">
        <v>39</v>
      </c>
      <c r="B22" s="32"/>
    </row>
    <row r="23" spans="1:2" ht="27.75" customHeight="1">
      <c r="A23" s="31"/>
      <c r="B23" s="32"/>
    </row>
    <row r="24" spans="1:2" ht="27.75" customHeight="1">
      <c r="A24" s="30" t="s">
        <v>41</v>
      </c>
      <c r="B24" s="33">
        <f>B18+B20+B21+B22</f>
        <v>1454.11</v>
      </c>
    </row>
  </sheetData>
  <sheetProtection/>
  <mergeCells count="1">
    <mergeCell ref="A2:B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30"/>
  <sheetViews>
    <sheetView showZeros="0" zoomScaleSheetLayoutView="100" zoomScalePageLayoutView="0" workbookViewId="0" topLeftCell="A25">
      <selection activeCell="F9" sqref="F9"/>
    </sheetView>
  </sheetViews>
  <sheetFormatPr defaultColWidth="9.00390625" defaultRowHeight="13.5"/>
  <cols>
    <col min="1" max="1" width="44.25390625" style="0" customWidth="1"/>
    <col min="2" max="2" width="41.125" style="0" customWidth="1"/>
    <col min="3" max="3" width="14.25390625" style="0" customWidth="1"/>
  </cols>
  <sheetData>
    <row r="1" ht="13.5">
      <c r="A1" t="s">
        <v>50</v>
      </c>
    </row>
    <row r="2" spans="1:2" ht="38.25" customHeight="1">
      <c r="A2" s="77" t="s">
        <v>51</v>
      </c>
      <c r="B2" s="77"/>
    </row>
    <row r="3" spans="1:2" ht="20.25" customHeight="1">
      <c r="A3" t="s">
        <v>232</v>
      </c>
      <c r="B3" s="17" t="s">
        <v>18</v>
      </c>
    </row>
    <row r="4" spans="1:2" ht="24" customHeight="1">
      <c r="A4" s="30" t="s">
        <v>21</v>
      </c>
      <c r="B4" s="30" t="s">
        <v>22</v>
      </c>
    </row>
    <row r="5" spans="1:2" ht="24" customHeight="1">
      <c r="A5" s="34" t="s">
        <v>24</v>
      </c>
      <c r="B5" s="33">
        <f>B6+B7+B8+B9</f>
        <v>28.89</v>
      </c>
    </row>
    <row r="6" spans="1:2" ht="24" customHeight="1">
      <c r="A6" s="31" t="s">
        <v>52</v>
      </c>
      <c r="B6" s="32">
        <v>23.49</v>
      </c>
    </row>
    <row r="7" spans="1:2" ht="24" customHeight="1">
      <c r="A7" s="31" t="s">
        <v>53</v>
      </c>
      <c r="B7" s="32">
        <v>5.4</v>
      </c>
    </row>
    <row r="8" spans="1:2" ht="24" customHeight="1">
      <c r="A8" s="31" t="s">
        <v>54</v>
      </c>
      <c r="B8" s="32"/>
    </row>
    <row r="9" spans="1:2" ht="24" customHeight="1">
      <c r="A9" s="31" t="s">
        <v>55</v>
      </c>
      <c r="B9" s="32"/>
    </row>
    <row r="10" spans="1:2" ht="24" customHeight="1">
      <c r="A10" s="34" t="s">
        <v>26</v>
      </c>
      <c r="B10" s="33">
        <f>B11+B12+B13+B14+B15+B16+B17+B18+B19+B20</f>
        <v>1627.75</v>
      </c>
    </row>
    <row r="11" spans="1:2" ht="24" customHeight="1">
      <c r="A11" s="31" t="s">
        <v>56</v>
      </c>
      <c r="B11" s="32"/>
    </row>
    <row r="12" spans="1:2" ht="24" customHeight="1">
      <c r="A12" s="31" t="s">
        <v>57</v>
      </c>
      <c r="B12" s="32"/>
    </row>
    <row r="13" spans="1:2" ht="24" customHeight="1">
      <c r="A13" s="31" t="s">
        <v>58</v>
      </c>
      <c r="B13" s="32">
        <v>1627.75</v>
      </c>
    </row>
    <row r="14" spans="1:2" ht="24" customHeight="1">
      <c r="A14" s="31" t="s">
        <v>59</v>
      </c>
      <c r="B14" s="32"/>
    </row>
    <row r="15" spans="1:2" ht="24" customHeight="1">
      <c r="A15" s="31" t="s">
        <v>60</v>
      </c>
      <c r="B15" s="32"/>
    </row>
    <row r="16" spans="1:2" ht="24" customHeight="1">
      <c r="A16" s="31" t="s">
        <v>61</v>
      </c>
      <c r="B16" s="32"/>
    </row>
    <row r="17" spans="1:2" ht="24" customHeight="1">
      <c r="A17" s="31" t="s">
        <v>62</v>
      </c>
      <c r="B17" s="32"/>
    </row>
    <row r="18" spans="1:2" ht="24" customHeight="1">
      <c r="A18" s="31" t="s">
        <v>63</v>
      </c>
      <c r="B18" s="32"/>
    </row>
    <row r="19" spans="1:2" ht="24" customHeight="1">
      <c r="A19" s="31" t="s">
        <v>64</v>
      </c>
      <c r="B19" s="32"/>
    </row>
    <row r="20" spans="1:2" ht="24" customHeight="1">
      <c r="A20" s="31" t="s">
        <v>65</v>
      </c>
      <c r="B20" s="32"/>
    </row>
    <row r="21" spans="1:2" ht="24" customHeight="1">
      <c r="A21" s="31"/>
      <c r="B21" s="32"/>
    </row>
    <row r="22" spans="1:2" ht="24" customHeight="1">
      <c r="A22" s="34" t="s">
        <v>28</v>
      </c>
      <c r="B22" s="33"/>
    </row>
    <row r="23" spans="1:2" ht="24" customHeight="1">
      <c r="A23" s="31"/>
      <c r="B23" s="32"/>
    </row>
    <row r="24" spans="1:2" ht="24" customHeight="1">
      <c r="A24" s="30" t="s">
        <v>34</v>
      </c>
      <c r="B24" s="33">
        <f>B5+B10+B22</f>
        <v>1656.64</v>
      </c>
    </row>
    <row r="25" spans="1:2" ht="24" customHeight="1">
      <c r="A25" s="31"/>
      <c r="B25" s="32"/>
    </row>
    <row r="26" spans="1:2" ht="24" customHeight="1">
      <c r="A26" s="34" t="s">
        <v>36</v>
      </c>
      <c r="B26" s="33"/>
    </row>
    <row r="27" spans="1:2" ht="24" customHeight="1">
      <c r="A27" s="34" t="s">
        <v>38</v>
      </c>
      <c r="B27" s="33"/>
    </row>
    <row r="28" spans="1:2" ht="24" customHeight="1">
      <c r="A28" s="34" t="s">
        <v>40</v>
      </c>
      <c r="B28" s="33"/>
    </row>
    <row r="29" spans="1:2" ht="24" customHeight="1">
      <c r="A29" s="31"/>
      <c r="B29" s="32"/>
    </row>
    <row r="30" spans="1:2" ht="24" customHeight="1">
      <c r="A30" s="30" t="s">
        <v>42</v>
      </c>
      <c r="B30" s="33">
        <f>B24+B26+B27+B28</f>
        <v>1656.64</v>
      </c>
    </row>
  </sheetData>
  <sheetProtection/>
  <mergeCells count="1">
    <mergeCell ref="A2:B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11"/>
  <sheetViews>
    <sheetView showZeros="0" zoomScaleSheetLayoutView="100" zoomScalePageLayoutView="0" workbookViewId="0" topLeftCell="A1">
      <selection activeCell="H8" sqref="H8"/>
    </sheetView>
  </sheetViews>
  <sheetFormatPr defaultColWidth="9.00390625" defaultRowHeight="13.5"/>
  <cols>
    <col min="1" max="1" width="35.625" style="0" customWidth="1"/>
    <col min="2" max="2" width="23.625" style="0" customWidth="1"/>
    <col min="3" max="3" width="35.625" style="0" customWidth="1"/>
    <col min="4" max="4" width="25.125" style="0" customWidth="1"/>
  </cols>
  <sheetData>
    <row r="1" ht="13.5">
      <c r="A1" t="s">
        <v>66</v>
      </c>
    </row>
    <row r="2" spans="1:4" ht="25.5">
      <c r="A2" s="77" t="s">
        <v>67</v>
      </c>
      <c r="B2" s="77"/>
      <c r="C2" s="77"/>
      <c r="D2" s="77"/>
    </row>
    <row r="3" spans="1:4" ht="19.5" customHeight="1">
      <c r="A3" t="s">
        <v>232</v>
      </c>
      <c r="D3" t="s">
        <v>18</v>
      </c>
    </row>
    <row r="4" spans="1:4" ht="36" customHeight="1">
      <c r="A4" s="78" t="s">
        <v>19</v>
      </c>
      <c r="B4" s="78"/>
      <c r="C4" s="78" t="s">
        <v>20</v>
      </c>
      <c r="D4" s="78"/>
    </row>
    <row r="5" spans="1:4" ht="36" customHeight="1">
      <c r="A5" s="30" t="s">
        <v>21</v>
      </c>
      <c r="B5" s="30" t="s">
        <v>22</v>
      </c>
      <c r="C5" s="30" t="s">
        <v>21</v>
      </c>
      <c r="D5" s="30" t="s">
        <v>22</v>
      </c>
    </row>
    <row r="6" spans="1:4" ht="36" customHeight="1">
      <c r="A6" s="31" t="s">
        <v>68</v>
      </c>
      <c r="B6" s="38">
        <v>1454.11</v>
      </c>
      <c r="C6" s="31" t="s">
        <v>68</v>
      </c>
      <c r="D6" s="38">
        <v>1454.11</v>
      </c>
    </row>
    <row r="7" spans="1:4" ht="36" customHeight="1">
      <c r="A7" s="31" t="s">
        <v>69</v>
      </c>
      <c r="B7" s="38">
        <v>202.53</v>
      </c>
      <c r="C7" s="31" t="s">
        <v>69</v>
      </c>
      <c r="D7" s="38">
        <v>202.53</v>
      </c>
    </row>
    <row r="8" spans="1:4" ht="36" customHeight="1">
      <c r="A8" s="31" t="s">
        <v>70</v>
      </c>
      <c r="B8" s="32"/>
      <c r="C8" s="31" t="s">
        <v>70</v>
      </c>
      <c r="D8" s="32"/>
    </row>
    <row r="9" spans="1:4" ht="36" customHeight="1">
      <c r="A9" s="31" t="s">
        <v>71</v>
      </c>
      <c r="B9" s="32"/>
      <c r="C9" s="31" t="s">
        <v>71</v>
      </c>
      <c r="D9" s="32"/>
    </row>
    <row r="10" spans="1:4" ht="36" customHeight="1">
      <c r="A10" s="31"/>
      <c r="B10" s="32"/>
      <c r="C10" s="31"/>
      <c r="D10" s="32"/>
    </row>
    <row r="11" spans="1:4" ht="36" customHeight="1">
      <c r="A11" s="30" t="s">
        <v>33</v>
      </c>
      <c r="B11" s="33">
        <f>SUM(B6:B9)</f>
        <v>1656.6399999999999</v>
      </c>
      <c r="C11" s="30" t="s">
        <v>34</v>
      </c>
      <c r="D11" s="33">
        <f>SUM(D6:D9)</f>
        <v>1656.6399999999999</v>
      </c>
    </row>
  </sheetData>
  <sheetProtection/>
  <mergeCells count="3">
    <mergeCell ref="A2:D2"/>
    <mergeCell ref="A4:B4"/>
    <mergeCell ref="C4:D4"/>
  </mergeCells>
  <printOptions horizontalCentered="1"/>
  <pageMargins left="0.71" right="0.71" top="0.75" bottom="0.75" header="0.31" footer="0.3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37"/>
  <sheetViews>
    <sheetView showZeros="0" zoomScaleSheetLayoutView="100" zoomScalePageLayoutView="0" workbookViewId="0" topLeftCell="A31">
      <selection activeCell="L19" sqref="L19"/>
    </sheetView>
  </sheetViews>
  <sheetFormatPr defaultColWidth="9.00390625" defaultRowHeight="13.5"/>
  <cols>
    <col min="1" max="1" width="13.875" style="16" customWidth="1"/>
    <col min="2" max="2" width="28.625" style="0" customWidth="1"/>
    <col min="3" max="5" width="20.375" style="0" customWidth="1"/>
  </cols>
  <sheetData>
    <row r="1" spans="1:5" ht="13.5">
      <c r="A1" s="29" t="s">
        <v>72</v>
      </c>
      <c r="B1" s="8"/>
      <c r="C1" s="8"/>
      <c r="D1" s="8"/>
      <c r="E1" s="8"/>
    </row>
    <row r="2" spans="1:5" ht="33" customHeight="1">
      <c r="A2" s="79" t="s">
        <v>73</v>
      </c>
      <c r="B2" s="79"/>
      <c r="C2" s="79"/>
      <c r="D2" s="79"/>
      <c r="E2" s="79"/>
    </row>
    <row r="3" spans="1:5" ht="18" customHeight="1">
      <c r="A3" s="16" t="s">
        <v>232</v>
      </c>
      <c r="E3" s="17" t="s">
        <v>286</v>
      </c>
    </row>
    <row r="4" spans="1:5" s="28" customFormat="1" ht="24" customHeight="1">
      <c r="A4" s="83" t="s">
        <v>74</v>
      </c>
      <c r="B4" s="80" t="s">
        <v>75</v>
      </c>
      <c r="C4" s="80" t="s">
        <v>22</v>
      </c>
      <c r="D4" s="80"/>
      <c r="E4" s="80"/>
    </row>
    <row r="5" spans="1:5" s="28" customFormat="1" ht="23.25" customHeight="1">
      <c r="A5" s="83"/>
      <c r="B5" s="80"/>
      <c r="C5" s="10" t="s">
        <v>76</v>
      </c>
      <c r="D5" s="10" t="s">
        <v>77</v>
      </c>
      <c r="E5" s="10" t="s">
        <v>78</v>
      </c>
    </row>
    <row r="6" spans="1:5" s="28" customFormat="1" ht="23.25" customHeight="1">
      <c r="A6" s="81" t="s">
        <v>79</v>
      </c>
      <c r="B6" s="82"/>
      <c r="C6" s="13">
        <f>SUM(C7:C36)</f>
        <v>1454.1100000000001</v>
      </c>
      <c r="D6" s="13">
        <f>SUM(D7:D36)</f>
        <v>28.89</v>
      </c>
      <c r="E6" s="13">
        <f>SUM(E7:E36)</f>
        <v>1425.2200000000003</v>
      </c>
    </row>
    <row r="7" spans="1:5" ht="23.25" customHeight="1">
      <c r="A7" s="41" t="s">
        <v>233</v>
      </c>
      <c r="B7" s="41" t="s">
        <v>80</v>
      </c>
      <c r="C7" s="25">
        <f aca="true" t="shared" si="0" ref="C7:C37">SUM(D7:E7)</f>
        <v>5.4</v>
      </c>
      <c r="D7" s="27">
        <v>5.4</v>
      </c>
      <c r="E7" s="27"/>
    </row>
    <row r="8" spans="1:5" ht="23.25" customHeight="1">
      <c r="A8" s="41" t="s">
        <v>234</v>
      </c>
      <c r="B8" s="41" t="s">
        <v>235</v>
      </c>
      <c r="C8" s="25">
        <f t="shared" si="0"/>
        <v>29.409999999999997</v>
      </c>
      <c r="D8" s="27">
        <v>16.81</v>
      </c>
      <c r="E8" s="27">
        <v>12.6</v>
      </c>
    </row>
    <row r="9" spans="1:5" ht="23.25" customHeight="1">
      <c r="A9" s="41" t="s">
        <v>236</v>
      </c>
      <c r="B9" s="41" t="s">
        <v>237</v>
      </c>
      <c r="C9" s="25">
        <f t="shared" si="0"/>
        <v>6.68</v>
      </c>
      <c r="D9" s="27">
        <v>6.68</v>
      </c>
      <c r="E9" s="27"/>
    </row>
    <row r="10" spans="1:5" ht="23.25" customHeight="1">
      <c r="A10" s="41" t="s">
        <v>81</v>
      </c>
      <c r="B10" s="41" t="s">
        <v>82</v>
      </c>
      <c r="C10" s="25">
        <f t="shared" si="0"/>
        <v>25.34</v>
      </c>
      <c r="D10" s="27"/>
      <c r="E10" s="27">
        <v>25.34</v>
      </c>
    </row>
    <row r="11" spans="1:5" ht="23.25" customHeight="1">
      <c r="A11" s="41" t="s">
        <v>238</v>
      </c>
      <c r="B11" s="41" t="s">
        <v>239</v>
      </c>
      <c r="C11" s="25">
        <f t="shared" si="0"/>
        <v>61.2</v>
      </c>
      <c r="D11" s="27"/>
      <c r="E11" s="27">
        <v>61.2</v>
      </c>
    </row>
    <row r="12" spans="1:5" ht="23.25" customHeight="1">
      <c r="A12" s="41" t="s">
        <v>240</v>
      </c>
      <c r="B12" s="41" t="s">
        <v>241</v>
      </c>
      <c r="C12" s="25">
        <f t="shared" si="0"/>
        <v>120.17</v>
      </c>
      <c r="D12" s="27"/>
      <c r="E12" s="27">
        <v>120.17</v>
      </c>
    </row>
    <row r="13" spans="1:5" ht="23.25" customHeight="1">
      <c r="A13" s="41" t="s">
        <v>242</v>
      </c>
      <c r="B13" s="41" t="s">
        <v>243</v>
      </c>
      <c r="C13" s="25">
        <f t="shared" si="0"/>
        <v>10.35</v>
      </c>
      <c r="D13" s="27"/>
      <c r="E13" s="27">
        <v>10.35</v>
      </c>
    </row>
    <row r="14" spans="1:5" ht="23.25" customHeight="1">
      <c r="A14" s="41" t="s">
        <v>244</v>
      </c>
      <c r="B14" s="41" t="s">
        <v>245</v>
      </c>
      <c r="C14" s="25">
        <f t="shared" si="0"/>
        <v>29.18</v>
      </c>
      <c r="D14" s="27"/>
      <c r="E14" s="27">
        <v>29.18</v>
      </c>
    </row>
    <row r="15" spans="1:5" ht="23.25" customHeight="1">
      <c r="A15" s="41" t="s">
        <v>246</v>
      </c>
      <c r="B15" s="41" t="s">
        <v>247</v>
      </c>
      <c r="C15" s="25">
        <f t="shared" si="0"/>
        <v>0.13</v>
      </c>
      <c r="D15" s="27"/>
      <c r="E15" s="27">
        <v>0.13</v>
      </c>
    </row>
    <row r="16" spans="1:5" ht="23.25" customHeight="1">
      <c r="A16" s="42" t="s">
        <v>248</v>
      </c>
      <c r="B16" s="42" t="s">
        <v>249</v>
      </c>
      <c r="C16" s="25">
        <f t="shared" si="0"/>
        <v>10.52</v>
      </c>
      <c r="D16" s="27"/>
      <c r="E16" s="27">
        <v>10.52</v>
      </c>
    </row>
    <row r="17" spans="1:5" ht="23.25" customHeight="1">
      <c r="A17" s="43" t="s">
        <v>250</v>
      </c>
      <c r="B17" s="43" t="s">
        <v>251</v>
      </c>
      <c r="C17" s="25">
        <f t="shared" si="0"/>
        <v>21.48</v>
      </c>
      <c r="D17" s="27"/>
      <c r="E17" s="27">
        <v>21.48</v>
      </c>
    </row>
    <row r="18" spans="1:5" ht="23.25" customHeight="1">
      <c r="A18" s="44" t="s">
        <v>252</v>
      </c>
      <c r="B18" s="44" t="s">
        <v>253</v>
      </c>
      <c r="C18" s="25">
        <f t="shared" si="0"/>
        <v>218.08</v>
      </c>
      <c r="D18" s="27"/>
      <c r="E18" s="27">
        <v>218.08</v>
      </c>
    </row>
    <row r="19" spans="1:5" ht="23.25" customHeight="1">
      <c r="A19" s="45" t="s">
        <v>254</v>
      </c>
      <c r="B19" s="45" t="s">
        <v>255</v>
      </c>
      <c r="C19" s="25">
        <f t="shared" si="0"/>
        <v>7.96</v>
      </c>
      <c r="D19" s="27"/>
      <c r="E19" s="27">
        <v>7.96</v>
      </c>
    </row>
    <row r="20" spans="1:5" ht="23.25" customHeight="1">
      <c r="A20" s="46" t="s">
        <v>256</v>
      </c>
      <c r="B20" s="46" t="s">
        <v>257</v>
      </c>
      <c r="C20" s="25">
        <f t="shared" si="0"/>
        <v>0.36</v>
      </c>
      <c r="D20" s="27"/>
      <c r="E20" s="27">
        <v>0.36</v>
      </c>
    </row>
    <row r="21" spans="1:5" ht="23.25" customHeight="1">
      <c r="A21" s="47" t="s">
        <v>258</v>
      </c>
      <c r="B21" s="47" t="s">
        <v>259</v>
      </c>
      <c r="C21" s="25">
        <f t="shared" si="0"/>
        <v>10.39</v>
      </c>
      <c r="D21" s="27"/>
      <c r="E21" s="27">
        <v>10.39</v>
      </c>
    </row>
    <row r="22" spans="1:5" ht="23.25" customHeight="1">
      <c r="A22" s="48" t="s">
        <v>260</v>
      </c>
      <c r="B22" s="48" t="s">
        <v>261</v>
      </c>
      <c r="C22" s="25">
        <f>SUM(D22:E22)</f>
        <v>301.05</v>
      </c>
      <c r="D22" s="27"/>
      <c r="E22" s="27">
        <v>301.05</v>
      </c>
    </row>
    <row r="23" spans="1:5" ht="23.25" customHeight="1">
      <c r="A23" s="49" t="s">
        <v>236</v>
      </c>
      <c r="B23" s="49" t="s">
        <v>237</v>
      </c>
      <c r="C23" s="25">
        <f t="shared" si="0"/>
        <v>24.44</v>
      </c>
      <c r="D23" s="27"/>
      <c r="E23" s="27">
        <v>24.44</v>
      </c>
    </row>
    <row r="24" spans="1:5" ht="23.25" customHeight="1">
      <c r="A24" s="50" t="s">
        <v>262</v>
      </c>
      <c r="B24" s="50" t="s">
        <v>263</v>
      </c>
      <c r="C24" s="25">
        <f t="shared" si="0"/>
        <v>1</v>
      </c>
      <c r="D24" s="27"/>
      <c r="E24" s="27">
        <v>1</v>
      </c>
    </row>
    <row r="25" spans="1:5" ht="23.25" customHeight="1">
      <c r="A25" s="51" t="s">
        <v>264</v>
      </c>
      <c r="B25" s="51" t="s">
        <v>265</v>
      </c>
      <c r="C25" s="25">
        <f t="shared" si="0"/>
        <v>3.35</v>
      </c>
      <c r="D25" s="27"/>
      <c r="E25" s="27">
        <v>3.35</v>
      </c>
    </row>
    <row r="26" spans="1:5" ht="23.25" customHeight="1">
      <c r="A26" s="52" t="s">
        <v>266</v>
      </c>
      <c r="B26" s="52" t="s">
        <v>267</v>
      </c>
      <c r="C26" s="25">
        <f t="shared" si="0"/>
        <v>7.21</v>
      </c>
      <c r="D26" s="27"/>
      <c r="E26" s="27">
        <v>7.21</v>
      </c>
    </row>
    <row r="27" spans="1:5" ht="23.25" customHeight="1">
      <c r="A27" s="53" t="s">
        <v>268</v>
      </c>
      <c r="B27" s="53" t="s">
        <v>269</v>
      </c>
      <c r="C27" s="25">
        <f t="shared" si="0"/>
        <v>30</v>
      </c>
      <c r="D27" s="27"/>
      <c r="E27" s="27">
        <v>30</v>
      </c>
    </row>
    <row r="28" spans="1:5" ht="23.25" customHeight="1">
      <c r="A28" s="54" t="s">
        <v>83</v>
      </c>
      <c r="B28" s="54" t="s">
        <v>84</v>
      </c>
      <c r="C28" s="25">
        <f t="shared" si="0"/>
        <v>171.66</v>
      </c>
      <c r="D28" s="27"/>
      <c r="E28" s="27">
        <v>171.66</v>
      </c>
    </row>
    <row r="29" spans="1:5" ht="23.25" customHeight="1">
      <c r="A29" s="55" t="s">
        <v>270</v>
      </c>
      <c r="B29" s="55" t="s">
        <v>271</v>
      </c>
      <c r="C29" s="25">
        <f t="shared" si="0"/>
        <v>1.02</v>
      </c>
      <c r="D29" s="27"/>
      <c r="E29" s="27">
        <v>1.02</v>
      </c>
    </row>
    <row r="30" spans="1:5" ht="23.25" customHeight="1">
      <c r="A30" s="56" t="s">
        <v>272</v>
      </c>
      <c r="B30" s="56" t="s">
        <v>273</v>
      </c>
      <c r="C30" s="25">
        <f t="shared" si="0"/>
        <v>8</v>
      </c>
      <c r="D30" s="27"/>
      <c r="E30" s="27">
        <v>8</v>
      </c>
    </row>
    <row r="31" spans="1:5" ht="23.25" customHeight="1">
      <c r="A31" s="57" t="s">
        <v>274</v>
      </c>
      <c r="B31" s="57" t="s">
        <v>275</v>
      </c>
      <c r="C31" s="25">
        <f t="shared" si="0"/>
        <v>7</v>
      </c>
      <c r="D31" s="27"/>
      <c r="E31" s="27">
        <v>7</v>
      </c>
    </row>
    <row r="32" spans="1:5" ht="23.25" customHeight="1">
      <c r="A32" s="58" t="s">
        <v>276</v>
      </c>
      <c r="B32" s="58" t="s">
        <v>277</v>
      </c>
      <c r="C32" s="25">
        <f t="shared" si="0"/>
        <v>76.44</v>
      </c>
      <c r="D32" s="27"/>
      <c r="E32" s="27">
        <v>76.44</v>
      </c>
    </row>
    <row r="33" spans="1:5" ht="23.25" customHeight="1">
      <c r="A33" s="41" t="s">
        <v>278</v>
      </c>
      <c r="B33" s="41" t="s">
        <v>279</v>
      </c>
      <c r="C33" s="25">
        <f t="shared" si="0"/>
        <v>69.21</v>
      </c>
      <c r="D33" s="27"/>
      <c r="E33" s="27">
        <v>69.21</v>
      </c>
    </row>
    <row r="34" spans="1:5" ht="23.25" customHeight="1">
      <c r="A34" s="59" t="s">
        <v>280</v>
      </c>
      <c r="B34" s="59" t="s">
        <v>281</v>
      </c>
      <c r="C34" s="25">
        <f t="shared" si="0"/>
        <v>66.62</v>
      </c>
      <c r="D34" s="27"/>
      <c r="E34" s="27">
        <v>66.62</v>
      </c>
    </row>
    <row r="35" spans="1:5" ht="23.25" customHeight="1">
      <c r="A35" s="60" t="s">
        <v>282</v>
      </c>
      <c r="B35" s="60" t="s">
        <v>283</v>
      </c>
      <c r="C35" s="25">
        <f t="shared" si="0"/>
        <v>10</v>
      </c>
      <c r="D35" s="27"/>
      <c r="E35" s="27">
        <v>10</v>
      </c>
    </row>
    <row r="36" spans="1:5" ht="23.25" customHeight="1">
      <c r="A36" s="61" t="s">
        <v>284</v>
      </c>
      <c r="B36" s="61" t="s">
        <v>285</v>
      </c>
      <c r="C36" s="25">
        <f t="shared" si="0"/>
        <v>120.46</v>
      </c>
      <c r="D36" s="27"/>
      <c r="E36" s="27">
        <v>120.46</v>
      </c>
    </row>
    <row r="37" spans="1:5" ht="23.25" customHeight="1">
      <c r="A37" s="18"/>
      <c r="B37" s="14"/>
      <c r="C37" s="25">
        <f t="shared" si="0"/>
        <v>0</v>
      </c>
      <c r="D37" s="27"/>
      <c r="E37" s="27"/>
    </row>
    <row r="38" ht="21" customHeight="1"/>
  </sheetData>
  <sheetProtection/>
  <mergeCells count="5">
    <mergeCell ref="A2:E2"/>
    <mergeCell ref="C4:E4"/>
    <mergeCell ref="A6:B6"/>
    <mergeCell ref="A4:A5"/>
    <mergeCell ref="B4:B5"/>
  </mergeCells>
  <printOptions/>
  <pageMargins left="0.39" right="0.28" top="0.37" bottom="0.42" header="0.18" footer="0.2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社会事务局</cp:lastModifiedBy>
  <cp:lastPrinted>2018-09-26T09:50:52Z</cp:lastPrinted>
  <dcterms:created xsi:type="dcterms:W3CDTF">2018-02-24T01:46:00Z</dcterms:created>
  <dcterms:modified xsi:type="dcterms:W3CDTF">2018-09-30T03:11:22Z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