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 tabRatio="947" activeTab="4"/>
  </bookViews>
  <sheets>
    <sheet name="封面" sheetId="8" r:id="rId1"/>
    <sheet name="目录" sheetId="9" r:id="rId2"/>
    <sheet name="第一部分 概况" sheetId="10" r:id="rId3"/>
    <sheet name="第二部分 XX年部门预算表" sheetId="11" r:id="rId4"/>
    <sheet name="表1" sheetId="12" r:id="rId5"/>
    <sheet name="表2" sheetId="13" r:id="rId6"/>
    <sheet name="表3" sheetId="14" r:id="rId7"/>
    <sheet name="表4" sheetId="15" r:id="rId8"/>
    <sheet name="表5" sheetId="3" r:id="rId9"/>
    <sheet name="表6" sheetId="4" r:id="rId10"/>
    <sheet name="表7" sheetId="5" r:id="rId11"/>
    <sheet name="表8" sheetId="16" r:id="rId12"/>
    <sheet name="表9" sheetId="7" r:id="rId13"/>
    <sheet name="表10" sheetId="17" r:id="rId14"/>
    <sheet name="表11" sheetId="18" r:id="rId15"/>
    <sheet name="第四部分  名词解释" sheetId="20" r:id="rId16"/>
  </sheets>
  <definedNames>
    <definedName name="_xlnm.Print_Titles" localSheetId="9">表6!$1:$4</definedName>
    <definedName name="_xlnm.Print_Titles" localSheetId="10">表7!$1:$4</definedName>
  </definedNames>
  <calcPr calcId="144525"/>
</workbook>
</file>

<file path=xl/sharedStrings.xml><?xml version="1.0" encoding="utf-8"?>
<sst xmlns="http://schemas.openxmlformats.org/spreadsheetml/2006/main" count="522" uniqueCount="313">
  <si>
    <t>附件1：</t>
  </si>
  <si>
    <t>2019年</t>
  </si>
  <si>
    <t>住建局（含污水公司）预算</t>
  </si>
  <si>
    <t>目录</t>
  </si>
  <si>
    <t>第一部分  部门概况</t>
  </si>
  <si>
    <t>一、部门主要职责</t>
  </si>
  <si>
    <t>二、部门预算单位构成及机构设置</t>
  </si>
  <si>
    <r>
      <rPr>
        <b/>
        <sz val="16"/>
        <color theme="1"/>
        <rFont val="宋体"/>
        <charset val="134"/>
      </rPr>
      <t xml:space="preserve">第二部分  </t>
    </r>
    <r>
      <rPr>
        <b/>
        <u/>
        <sz val="16"/>
        <color theme="1"/>
        <rFont val="宋体"/>
        <charset val="134"/>
      </rPr>
      <t>2019</t>
    </r>
    <r>
      <rPr>
        <b/>
        <sz val="16"/>
        <color theme="1"/>
        <rFont val="宋体"/>
        <charset val="134"/>
      </rPr>
      <t>年部门预算表</t>
    </r>
  </si>
  <si>
    <t>一、收支总体情况表</t>
  </si>
  <si>
    <t>二、收入总体情况表</t>
  </si>
  <si>
    <t>三、支出总体情况表</t>
  </si>
  <si>
    <t>四、财政拨款收支总体情况表</t>
  </si>
  <si>
    <t>五、一般公共预算支出表（按功能分类科目）</t>
  </si>
  <si>
    <t>六、一般公共预算基本支出表（按支出经济分类科目）</t>
  </si>
  <si>
    <t>七、一般公共预算项目支出表（按支出经济分类科目）</t>
  </si>
  <si>
    <t>八、一般公共预算安排的行政经费及“三公”经费预算表</t>
  </si>
  <si>
    <t>九、政府性基金预算支出表</t>
  </si>
  <si>
    <t>十、部门预算基本支出预算表</t>
  </si>
  <si>
    <t>十一、部门预算项目支出及其他支出预算表</t>
  </si>
  <si>
    <t>第三部分2019年部门预算情况说明</t>
  </si>
  <si>
    <t>第四部分 名词解释</t>
  </si>
  <si>
    <t>第一部分 大涌镇住房和城乡建设局概况</t>
  </si>
  <si>
    <t>一、主要职责</t>
  </si>
  <si>
    <t xml:space="preserve">    贯彻执行上级有关规划、建设、人防事业的方针政策；制订本镇建设规划，做好市政公用设施建设管理、住房保障和人民防空工作；负责建筑行业管理、建设工程质量安全管理、招投标工作；协助做好土地房屋征收补偿相关工作；</t>
  </si>
  <si>
    <t>二、机构设置</t>
  </si>
  <si>
    <t xml:space="preserve">   （一）本部门下属单位具体包括：住建局内设有城乡建设服务中心、质安监、办公室、招标办、清违办、规划协调办、城建公司、污水公司。</t>
  </si>
  <si>
    <t xml:space="preserve">   （二）本部门内设机构、人员构成情况：住建局内设有城乡建设服务中心、质安监、办公室、招标办、清违办、规划协调办、城建公司、污水公司。合计在编人员17人，实有编制人员14人，合同工13人。</t>
  </si>
  <si>
    <t>第二部分 2019年部门预算表</t>
  </si>
  <si>
    <t>表1</t>
  </si>
  <si>
    <t>收支总体情况表</t>
  </si>
  <si>
    <t>单位名称：中山市大涌镇住房和城乡建设局</t>
  </si>
  <si>
    <t>单位：万元</t>
  </si>
  <si>
    <t>收入</t>
  </si>
  <si>
    <t>支出</t>
  </si>
  <si>
    <t>项目</t>
  </si>
  <si>
    <t>2019年预算</t>
  </si>
  <si>
    <t>一、财政拨款</t>
  </si>
  <si>
    <t>一、基本支出</t>
  </si>
  <si>
    <t xml:space="preserve">   一般公共预算</t>
  </si>
  <si>
    <t>二、项目支出</t>
  </si>
  <si>
    <t xml:space="preserve">  政府性基金预算</t>
  </si>
  <si>
    <t>三、事业单位经营支出</t>
  </si>
  <si>
    <t xml:space="preserve">  国有资本经营预算</t>
  </si>
  <si>
    <t xml:space="preserve">  社会保险基金预算</t>
  </si>
  <si>
    <t>二、财政专户拨款</t>
  </si>
  <si>
    <t>三、其他资金</t>
  </si>
  <si>
    <t>本年收入合计</t>
  </si>
  <si>
    <t>本年支出合计</t>
  </si>
  <si>
    <t>四、上级补助收入</t>
  </si>
  <si>
    <t>四、对附属单位补助支出</t>
  </si>
  <si>
    <t>五、附属单位上缴收入</t>
  </si>
  <si>
    <t>五、上缴上级支出</t>
  </si>
  <si>
    <t>六、用事业基金弥补收支总额</t>
  </si>
  <si>
    <t>六、结转下年</t>
  </si>
  <si>
    <t>收入合计</t>
  </si>
  <si>
    <t>支出总计</t>
  </si>
  <si>
    <t>表2</t>
  </si>
  <si>
    <t>收入总体情况表</t>
  </si>
  <si>
    <t xml:space="preserve">  教育收费</t>
  </si>
  <si>
    <t xml:space="preserve">  其他财政收入拨款</t>
  </si>
  <si>
    <t xml:space="preserve">  事业收入</t>
  </si>
  <si>
    <t xml:space="preserve">  事业单位经营收入</t>
  </si>
  <si>
    <t xml:space="preserve">  其他收入</t>
  </si>
  <si>
    <t>表3</t>
  </si>
  <si>
    <t>支出总体情况表</t>
  </si>
  <si>
    <t xml:space="preserve">  工资福利支出</t>
  </si>
  <si>
    <t xml:space="preserve">  商品和服务支出</t>
  </si>
  <si>
    <t xml:space="preserve">  对个人和家庭的补助</t>
  </si>
  <si>
    <t xml:space="preserve">  资本性支出</t>
  </si>
  <si>
    <t xml:space="preserve">  对企业补助</t>
  </si>
  <si>
    <t>表4</t>
  </si>
  <si>
    <t>财政拨款总体情况表</t>
  </si>
  <si>
    <t>一、一般公共预算</t>
  </si>
  <si>
    <t>二、政府性基金预算</t>
  </si>
  <si>
    <t>三、国有资本经营预算</t>
  </si>
  <si>
    <t>四、社会保障基金预算</t>
  </si>
  <si>
    <t>表5</t>
  </si>
  <si>
    <t>一般公共预算支出表（按功能分类科目）</t>
  </si>
  <si>
    <t>单位：元</t>
  </si>
  <si>
    <t>科目编码</t>
  </si>
  <si>
    <t>科目名称</t>
  </si>
  <si>
    <t>小计</t>
  </si>
  <si>
    <t>基本支出</t>
  </si>
  <si>
    <t>项目支出</t>
  </si>
  <si>
    <t>合计</t>
  </si>
  <si>
    <t>公共安全支出</t>
  </si>
  <si>
    <t xml:space="preserve">  20499</t>
  </si>
  <si>
    <t xml:space="preserve">  其他公共安全支出</t>
  </si>
  <si>
    <t xml:space="preserve">    2049901</t>
  </si>
  <si>
    <t xml:space="preserve">    公共安全支出</t>
  </si>
  <si>
    <t>206</t>
  </si>
  <si>
    <t>科学技术支出</t>
  </si>
  <si>
    <t xml:space="preserve">  20604</t>
  </si>
  <si>
    <t xml:space="preserve">  技术研究与开发</t>
  </si>
  <si>
    <t xml:space="preserve">    2060403</t>
  </si>
  <si>
    <t xml:space="preserve">    产业技术研究与开发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</si>
  <si>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</si>
  <si>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</si>
  <si>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</si>
  <si>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</si>
  <si>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</si>
  <si>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</si>
  <si>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</si>
  <si>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</si>
  <si>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</si>
  <si>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</si>
  <si>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</si>
  <si>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</si>
  <si>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</si>
  <si>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</si>
  <si>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</si>
  <si>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</si>
  <si>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</si>
  <si>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</si>
  <si>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</si>
  <si>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</si>
  <si>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</si>
  <si>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行政运行</t>
  </si>
  <si>
    <t xml:space="preserve">    2120102</t>
  </si>
  <si>
    <t xml:space="preserve">    一般行政管理事务</t>
  </si>
  <si>
    <t xml:space="preserve">    2120199</t>
  </si>
  <si>
    <t xml:space="preserve">    其他城乡社区管理事务支出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</si>
  <si>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</si>
  <si>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</si>
  <si>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</si>
  <si>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</si>
  <si>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21208</t>
  </si>
  <si>
    <t xml:space="preserve">  国有土地使用权出让收入及对应专项债务收入安排的支出</t>
  </si>
  <si>
    <t xml:space="preserve">    2120813</t>
  </si>
  <si>
    <t xml:space="preserve">    保障性住房租金补贴</t>
  </si>
  <si>
    <t>214</t>
  </si>
  <si>
    <t>交通运输支出</t>
  </si>
  <si>
    <t xml:space="preserve">  21401</t>
  </si>
  <si>
    <t xml:space="preserve">  公路水路运输</t>
  </si>
  <si>
    <t xml:space="preserve">    2140104</t>
  </si>
  <si>
    <t xml:space="preserve">    公路建设</t>
  </si>
  <si>
    <t xml:space="preserve">    2140106</t>
  </si>
  <si>
    <t xml:space="preserve">    公路养护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</si>
  <si>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</si>
  <si>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</si>
  <si>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</si>
  <si>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</si>
  <si>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</si>
  <si>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</si>
  <si>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表6</t>
  </si>
  <si>
    <t>一般公共预算基本支出情况表（按支出经济分类科目）</t>
  </si>
  <si>
    <t>政府预算支出经济分类</t>
  </si>
  <si>
    <t>部门预算支出经济科目</t>
  </si>
  <si>
    <t>[501]机关工资福利支出</t>
  </si>
  <si>
    <t>[301]工资福利支出</t>
  </si>
  <si>
    <t>[50101]工资奖金津补贴</t>
  </si>
  <si>
    <t>[30101]基本工资</t>
  </si>
  <si>
    <t>[30102]津贴补贴</t>
  </si>
  <si>
    <t>[30103]奖金</t>
  </si>
  <si>
    <t>[30107]绩效工资</t>
  </si>
  <si>
    <t>[50199]其他工资福利支出</t>
  </si>
  <si>
    <t>[30106]伙食补助费</t>
  </si>
  <si>
    <t>[50102]社会保障费</t>
  </si>
  <si>
    <t>[30108]机关事业单位基本养老保险缴费</t>
  </si>
  <si>
    <t>[30109]职业年金缴费</t>
  </si>
  <si>
    <t>[30110]职工基本医疗保险缴费</t>
  </si>
  <si>
    <t>[30111]公务员医疗补助缴费</t>
  </si>
  <si>
    <t>[30112]其他社会保障缴费</t>
  </si>
  <si>
    <t>[50103]住房公积金</t>
  </si>
  <si>
    <t>[30113]住房公积金</t>
  </si>
  <si>
    <t>[30199]其他工资福利支出</t>
  </si>
  <si>
    <t>[502]机关商品和服务支出</t>
  </si>
  <si>
    <t>[302]商品和服务支出</t>
  </si>
  <si>
    <t>[50201]办公经费</t>
  </si>
  <si>
    <t>[30201]办公费</t>
  </si>
  <si>
    <t>[30202]印刷费</t>
  </si>
  <si>
    <t>[30204]手续费</t>
  </si>
  <si>
    <t>[30205]水费</t>
  </si>
  <si>
    <t>[30206]电费</t>
  </si>
  <si>
    <t>[30207]邮电费</t>
  </si>
  <si>
    <t>[30209]物业管理费</t>
  </si>
  <si>
    <t>[30211]差旅费</t>
  </si>
  <si>
    <t>[30214]租赁费</t>
  </si>
  <si>
    <t>[30228]工会经费</t>
  </si>
  <si>
    <t>[30229]福利费</t>
  </si>
  <si>
    <t>[30239]其他交通费用</t>
  </si>
  <si>
    <t>[50202]会议费</t>
  </si>
  <si>
    <t>[30215]会议费</t>
  </si>
  <si>
    <t>[50203]培训费</t>
  </si>
  <si>
    <t>[30216]培训费</t>
  </si>
  <si>
    <t>[50205]委托业务费</t>
  </si>
  <si>
    <t>[30203]咨询费</t>
  </si>
  <si>
    <t>[30226]劳务费</t>
  </si>
  <si>
    <t>[30227]委托业务费</t>
  </si>
  <si>
    <t>[50206]公务接待费</t>
  </si>
  <si>
    <t>[30217]公务接待费</t>
  </si>
  <si>
    <t>[50207]因公出国（境）费用</t>
  </si>
  <si>
    <t>[30212]因公出国（境）费用</t>
  </si>
  <si>
    <t>[50208]公务用车运行维护费</t>
  </si>
  <si>
    <t>[30231]公务用车运行维护费</t>
  </si>
  <si>
    <t>[50209]维修（护）费</t>
  </si>
  <si>
    <t>[30213]维修（护）费</t>
  </si>
  <si>
    <t>[50299]其他商品和服务支出</t>
  </si>
  <si>
    <t>[30299]其他商品和服务支出</t>
  </si>
  <si>
    <t>[503]机关资本性支出（一）</t>
  </si>
  <si>
    <t>[310]资本性支出</t>
  </si>
  <si>
    <t>[50306]设备购置</t>
  </si>
  <si>
    <t>[31002]办公设备购置</t>
  </si>
  <si>
    <t>[505]对事业单位经常性补助</t>
  </si>
  <si>
    <t>[50501]工资福利支出</t>
  </si>
  <si>
    <t>[30112]绩效工资</t>
  </si>
  <si>
    <t>[30106]其他工资福利支出</t>
  </si>
  <si>
    <t>[50502]商品和服务支出</t>
  </si>
  <si>
    <t>[509]对个人和家庭的补助</t>
  </si>
  <si>
    <t>[303]对个人和家庭的补助</t>
  </si>
  <si>
    <t>[50901]社会福利和救助</t>
  </si>
  <si>
    <t>[30304]抚恤金</t>
  </si>
  <si>
    <t>[30305]生活补助</t>
  </si>
  <si>
    <t>[30307]医疗费补助</t>
  </si>
  <si>
    <t>[30309]奖励金</t>
  </si>
  <si>
    <t>[50905]离退休费</t>
  </si>
  <si>
    <t>[30301]离休费</t>
  </si>
  <si>
    <t>[30302]退休费</t>
  </si>
  <si>
    <t>[50999]其他对个人和家庭的补助</t>
  </si>
  <si>
    <t>[30399]其他对个人和家庭的补助</t>
  </si>
  <si>
    <t>表7</t>
  </si>
  <si>
    <t>一般公共预算项目支出情况表（按支出经济分类科目）</t>
  </si>
  <si>
    <t>[50301]房屋建筑物购建</t>
  </si>
  <si>
    <t>[31001]房屋建筑物购建</t>
  </si>
  <si>
    <t>[50303]公务用车购置</t>
  </si>
  <si>
    <t>[31003]公务用车购置</t>
  </si>
  <si>
    <t>[50302]基础设施建设</t>
  </si>
  <si>
    <t>[31005]基础设施建设</t>
  </si>
  <si>
    <t>[31007]信息网络及软件购置更新</t>
  </si>
  <si>
    <t>[50307]大型修缮</t>
  </si>
  <si>
    <t>[31006]大型修缮</t>
  </si>
  <si>
    <t>[50399]其他资本性支出</t>
  </si>
  <si>
    <t>[31099]其他资本性支出</t>
  </si>
  <si>
    <t>表8</t>
  </si>
  <si>
    <t>一般公共预算安排的行政经费及“三公”经费预算表</t>
  </si>
  <si>
    <t>行政经费</t>
  </si>
  <si>
    <t>“三公”经费</t>
  </si>
  <si>
    <t xml:space="preserve">    其中：（一）因公出国（境）支出</t>
  </si>
  <si>
    <t xml:space="preserve">          （二）公务用车购置及运行维护支出</t>
  </si>
  <si>
    <t xml:space="preserve">               1.公务用车购置</t>
  </si>
  <si>
    <t xml:space="preserve">               2.公务用车运行维护费</t>
  </si>
  <si>
    <t xml:space="preserve">          （三）公务接待支出</t>
  </si>
  <si>
    <t>备注：</t>
  </si>
  <si>
    <t>1、行政经费包括：（1）基本支出。一是包括工资、津贴及奖金、医疗费、住房补贴等（不包括离退休支出，包括离退休人员管理机构的在职人员支出）基本支出；二是包括办公及印刷费、水电费、邮电费、取暖费、交通费、差旅费、会议费、福利费、物业管理费、日常维修费、专用材料费、一般购置费等公用经费支出。（2）一般行政管理项目支出。具体包括出国费、招待费、会议费、办公用房维修租赁、购置费（包括设备、计算机、车辆等）、干部上述非行政单位不纳入统计范围。</t>
  </si>
  <si>
    <t>2、“三公”经费包括因公出国（境）经费、公务用车购置及运行维护费和公务接待费。其中：因公出国（境）经费指行政事业单位工作人员公务出国（境）的住宿费、差旅费、伙食补助费、杂费、培训费等支出；公务用车购置及运行维护费指行政事业单位公务用车购置费、公务用车租用费、燃料费、维修费、过桥过路费、保险费等支出；公务接待费指行政事业单位按规定开支的各类公务接待（外宾接待）费用。</t>
  </si>
  <si>
    <t>表9</t>
  </si>
  <si>
    <t>2019年政府性基金预算支出情况表</t>
  </si>
  <si>
    <t>功能科目名称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</si>
  <si>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</si>
  <si>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</si>
  <si>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</si>
  <si>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</si>
  <si>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 xml:space="preserve">    2121402</t>
  </si>
  <si>
    <t xml:space="preserve">    代征手续费</t>
  </si>
  <si>
    <t xml:space="preserve">    2121499</t>
  </si>
  <si>
    <t xml:space="preserve">    其他污水处理费安排的支出</t>
  </si>
  <si>
    <t>表10</t>
  </si>
  <si>
    <t>2019年部门预算基本支出预算表</t>
  </si>
  <si>
    <t>支出项目类别          （资金使用单位）</t>
  </si>
  <si>
    <t>总计</t>
  </si>
  <si>
    <t>财政拨款</t>
  </si>
  <si>
    <t>财政专户拨款</t>
  </si>
  <si>
    <t>其他资金</t>
  </si>
  <si>
    <t>一般公共预算</t>
  </si>
  <si>
    <t>政府性基金</t>
  </si>
  <si>
    <t>国有资本经营预算</t>
  </si>
  <si>
    <t>社会保险基金预算</t>
  </si>
  <si>
    <t>表11</t>
  </si>
  <si>
    <t>2019年部门预算项目支出及其他支出预算表</t>
  </si>
  <si>
    <t>绩效目标</t>
  </si>
  <si>
    <t>银行手续费</t>
  </si>
  <si>
    <t>污水处理厂土地使用税</t>
  </si>
  <si>
    <t>其他税费</t>
  </si>
  <si>
    <t>青岗分散式生活污水处理系统电费</t>
  </si>
  <si>
    <t>青岗社区保障性住房补助</t>
  </si>
  <si>
    <t>保障性住房租赁补贴</t>
  </si>
  <si>
    <t>起凤环社区分散式污水处理设施经费</t>
  </si>
  <si>
    <t>2018年8-12月污水运营费</t>
  </si>
  <si>
    <t>污水营运费</t>
  </si>
  <si>
    <t>污水公司新增总氮在线自动监控设备</t>
  </si>
  <si>
    <t>代收污水处理手续费</t>
  </si>
  <si>
    <t>截污水闸运行经费</t>
  </si>
  <si>
    <t>中建通[2015]252号2016年宜居城乡创建工作专项资金(示范镇奖补)</t>
  </si>
  <si>
    <t>中建函[2017]325号2017年墙体基金征收工作专项经费</t>
  </si>
  <si>
    <t>2017年城建大楼局部修缮经费</t>
  </si>
  <si>
    <t>西环高速征地拆迁经费</t>
  </si>
  <si>
    <t>兴涌路补助（市直支）</t>
  </si>
  <si>
    <t>2017年地方公路乡村道路养护费用</t>
  </si>
  <si>
    <t>大南公路工程征地拆迁工程经费</t>
  </si>
  <si>
    <t>横四线西段工程征地拆迁工作经费</t>
  </si>
  <si>
    <t>市政水电费(交通灯电费及公厕水费)</t>
  </si>
  <si>
    <t>古神公路路灯节能服务费</t>
  </si>
  <si>
    <t>大涌镇南文塘村级道路工程</t>
  </si>
  <si>
    <t>2018年7-12月绿化经费</t>
  </si>
  <si>
    <t>2018年8-12月路灯经费-维护合同</t>
  </si>
  <si>
    <t>定向-地方公路乡、村道路养护费用</t>
  </si>
  <si>
    <t>2018年8-12月路灯经费-节能合同</t>
  </si>
  <si>
    <t>绿化经费</t>
  </si>
  <si>
    <t>路灯经费-维护合同</t>
  </si>
  <si>
    <t>路灯经费-节能合同</t>
  </si>
  <si>
    <t>路灯经费-电费</t>
  </si>
  <si>
    <t>镇内基建项目支出</t>
  </si>
  <si>
    <t>中人防函[2018]95号 2018年人防办专项业务费</t>
  </si>
  <si>
    <t>退休干部特需经费</t>
  </si>
  <si>
    <t>2018年残疾人就业保障金</t>
  </si>
  <si>
    <t>城建线-光纤服务费</t>
  </si>
  <si>
    <t>建城大楼水电费</t>
  </si>
  <si>
    <t>大涌产业平台建设资金2亿元</t>
  </si>
  <si>
    <t>中人防函[2018]52号　直接支付2018年人防办专项业务费</t>
  </si>
  <si>
    <t>第四部分   名词解释</t>
  </si>
  <si>
    <t xml:space="preserve">    （说明：本项为必须公开内容，可解释本部门预算特有的较为专业的名词，或是财政预算编制方面的名词。）</t>
  </si>
  <si>
    <t xml:space="preserve">    （一）</t>
  </si>
  <si>
    <t xml:space="preserve">    （二）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</si>
</sst>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#,##0.00_ "/>
    <numFmt numFmtId="41" formatCode="_ * #,##0_ ;_ * \-#,##0_ ;_ * &quot;-&quot;_ ;_ @_ "/>
    <numFmt numFmtId="177" formatCode="#,##0.00_);[Red]\(#,##0.0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48"/>
      <color theme="1"/>
      <name val="宋体"/>
      <charset val="134"/>
      <scheme val="minor"/>
    </font>
    <font>
      <b/>
      <sz val="4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1"/>
      <color rgb="FFFA7D00"/>
      <name val="宋体"/>
      <charset val="0"/>
      <scheme val="minor"/>
    </font>
    <font>
      <b/>
      <u/>
      <sz val="16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37" fillId="20" borderId="11" applyNumberFormat="0" applyAlignment="0" applyProtection="0">
      <alignment vertical="center"/>
    </xf>
    <xf numFmtId="0" fontId="31" fillId="28" borderId="16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0" borderId="0"/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 wrapText="1"/>
    </xf>
    <xf numFmtId="177" fontId="5" fillId="3" borderId="2" xfId="0" applyNumberFormat="1" applyFont="1" applyFill="1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3" fillId="0" borderId="3" xfId="0" applyNumberFormat="1" applyFont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right" vertical="center" wrapText="1"/>
    </xf>
    <xf numFmtId="176" fontId="0" fillId="0" borderId="3" xfId="0" applyNumberFormat="1" applyBorder="1" applyAlignment="1">
      <alignment horizontal="right" vertical="center"/>
    </xf>
    <xf numFmtId="177" fontId="0" fillId="0" borderId="1" xfId="0" applyNumberFormat="1" applyBorder="1">
      <alignment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177" fontId="6" fillId="0" borderId="1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49" fontId="8" fillId="0" borderId="5" xfId="50" applyNumberFormat="1" applyFont="1" applyBorder="1" applyAlignment="1">
      <alignment horizontal="left" vertical="center" shrinkToFit="1"/>
    </xf>
    <xf numFmtId="0" fontId="8" fillId="0" borderId="6" xfId="50" applyFont="1" applyBorder="1" applyAlignment="1">
      <alignment horizontal="left" vertical="center" shrinkToFit="1"/>
    </xf>
    <xf numFmtId="0" fontId="0" fillId="0" borderId="1" xfId="0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76" fontId="0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8" fillId="0" borderId="9" xfId="50" applyNumberFormat="1" applyFont="1" applyBorder="1" applyAlignment="1">
      <alignment horizontal="left" vertical="center" shrinkToFit="1"/>
    </xf>
    <xf numFmtId="0" fontId="8" fillId="0" borderId="10" xfId="5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7" fontId="10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J20"/>
  <sheetViews>
    <sheetView workbookViewId="0">
      <selection activeCell="M14" sqref="M14"/>
    </sheetView>
  </sheetViews>
  <sheetFormatPr defaultColWidth="9" defaultRowHeight="13.5"/>
  <sheetData>
    <row r="1" spans="1:1">
      <c r="A1" t="s">
        <v>0</v>
      </c>
    </row>
    <row r="15" ht="30" customHeight="1" spans="1:10">
      <c r="A15" s="64" t="s">
        <v>1</v>
      </c>
      <c r="B15" s="64"/>
      <c r="C15" s="64"/>
      <c r="D15" s="64"/>
      <c r="E15" s="64"/>
      <c r="F15" s="64"/>
      <c r="G15" s="64"/>
      <c r="H15" s="64"/>
      <c r="I15" s="64"/>
      <c r="J15" s="64"/>
    </row>
    <row r="16" ht="30" customHeight="1" spans="1:10">
      <c r="A16" s="64"/>
      <c r="B16" s="64"/>
      <c r="C16" s="64"/>
      <c r="D16" s="64"/>
      <c r="E16" s="64"/>
      <c r="F16" s="64"/>
      <c r="G16" s="64"/>
      <c r="H16" s="64"/>
      <c r="I16" s="64"/>
      <c r="J16" s="64"/>
    </row>
    <row r="17" spans="3:7">
      <c r="C17" s="4"/>
      <c r="D17" s="4"/>
      <c r="E17" s="4"/>
      <c r="F17" s="4"/>
      <c r="G17" s="4"/>
    </row>
    <row r="18" s="71" customFormat="1" ht="24" customHeight="1" spans="1:10">
      <c r="A18" s="72" t="s">
        <v>2</v>
      </c>
      <c r="B18" s="72"/>
      <c r="C18" s="72"/>
      <c r="D18" s="72"/>
      <c r="E18" s="72"/>
      <c r="F18" s="72"/>
      <c r="G18" s="72"/>
      <c r="H18" s="72"/>
      <c r="I18" s="72"/>
      <c r="J18" s="72"/>
    </row>
    <row r="19" s="71" customFormat="1" ht="24" customHeight="1" spans="1:10">
      <c r="A19" s="72"/>
      <c r="B19" s="72"/>
      <c r="C19" s="72"/>
      <c r="D19" s="72"/>
      <c r="E19" s="72"/>
      <c r="F19" s="72"/>
      <c r="G19" s="72"/>
      <c r="H19" s="72"/>
      <c r="I19" s="72"/>
      <c r="J19" s="72"/>
    </row>
    <row r="20" s="71" customFormat="1" ht="78" customHeight="1" spans="1:10">
      <c r="A20" s="72"/>
      <c r="B20" s="72"/>
      <c r="C20" s="72"/>
      <c r="D20" s="72"/>
      <c r="E20" s="72"/>
      <c r="F20" s="72"/>
      <c r="G20" s="72"/>
      <c r="H20" s="72"/>
      <c r="I20" s="72"/>
      <c r="J20" s="72"/>
    </row>
  </sheetData>
  <mergeCells count="2">
    <mergeCell ref="A15:J16"/>
    <mergeCell ref="A18:J20"/>
  </mergeCells>
  <pageMargins left="0.708661417322835" right="0.31496062992126" top="0.748031496062992" bottom="0.74803149606299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1"/>
  <sheetViews>
    <sheetView showZeros="0" workbookViewId="0">
      <selection activeCell="D12" sqref="D12"/>
    </sheetView>
  </sheetViews>
  <sheetFormatPr defaultColWidth="9" defaultRowHeight="13.5" outlineLevelCol="2"/>
  <cols>
    <col min="1" max="1" width="31.25" style="41" customWidth="1"/>
    <col min="2" max="2" width="32.75" style="7" customWidth="1"/>
    <col min="3" max="3" width="24.25" style="42" customWidth="1"/>
    <col min="4" max="4" width="16.375" customWidth="1"/>
    <col min="5" max="5" width="18.375" customWidth="1"/>
  </cols>
  <sheetData>
    <row r="1" spans="1:1">
      <c r="A1" s="41" t="s">
        <v>144</v>
      </c>
    </row>
    <row r="2" ht="33.75" customHeight="1" spans="1:3">
      <c r="A2" s="8" t="s">
        <v>145</v>
      </c>
      <c r="B2" s="8"/>
      <c r="C2" s="8"/>
    </row>
    <row r="3" spans="1:3">
      <c r="A3" s="41" t="s">
        <v>30</v>
      </c>
      <c r="C3" s="43" t="s">
        <v>31</v>
      </c>
    </row>
    <row r="4" s="5" customFormat="1" ht="24" customHeight="1" spans="1:3">
      <c r="A4" s="11" t="s">
        <v>146</v>
      </c>
      <c r="B4" s="11" t="s">
        <v>147</v>
      </c>
      <c r="C4" s="44" t="s">
        <v>35</v>
      </c>
    </row>
    <row r="5" s="5" customFormat="1" ht="24" customHeight="1" spans="1:3">
      <c r="A5" s="11" t="s">
        <v>84</v>
      </c>
      <c r="B5" s="11"/>
      <c r="C5" s="22">
        <f>C6+C19+C42+C51+C54</f>
        <v>405.92526</v>
      </c>
    </row>
    <row r="6" ht="24" customHeight="1" spans="1:3">
      <c r="A6" s="45" t="s">
        <v>148</v>
      </c>
      <c r="B6" s="46" t="s">
        <v>149</v>
      </c>
      <c r="C6" s="22">
        <f>SUM(C7:C18)</f>
        <v>377.17336</v>
      </c>
    </row>
    <row r="7" ht="24" customHeight="1" spans="1:3">
      <c r="A7" s="47" t="s">
        <v>150</v>
      </c>
      <c r="B7" s="39" t="s">
        <v>151</v>
      </c>
      <c r="C7" s="15">
        <v>39.0648</v>
      </c>
    </row>
    <row r="8" ht="24" customHeight="1" spans="1:3">
      <c r="A8" s="47" t="s">
        <v>150</v>
      </c>
      <c r="B8" s="39" t="s">
        <v>152</v>
      </c>
      <c r="C8" s="15">
        <v>24.2868</v>
      </c>
    </row>
    <row r="9" ht="24" customHeight="1" spans="1:3">
      <c r="A9" s="47" t="s">
        <v>150</v>
      </c>
      <c r="B9" s="39" t="s">
        <v>153</v>
      </c>
      <c r="C9" s="15">
        <v>4.536</v>
      </c>
    </row>
    <row r="10" ht="24" customHeight="1" spans="1:3">
      <c r="A10" s="47" t="s">
        <v>150</v>
      </c>
      <c r="B10" s="39" t="s">
        <v>154</v>
      </c>
      <c r="C10" s="15">
        <v>136.6396</v>
      </c>
    </row>
    <row r="11" ht="24" customHeight="1" spans="1:3">
      <c r="A11" s="47" t="s">
        <v>155</v>
      </c>
      <c r="B11" s="39" t="s">
        <v>156</v>
      </c>
      <c r="C11" s="15">
        <v>0.2</v>
      </c>
    </row>
    <row r="12" ht="24" customHeight="1" spans="1:3">
      <c r="A12" s="47" t="s">
        <v>157</v>
      </c>
      <c r="B12" s="39" t="s">
        <v>158</v>
      </c>
      <c r="C12" s="15">
        <v>31.6308</v>
      </c>
    </row>
    <row r="13" ht="24" customHeight="1" spans="1:3">
      <c r="A13" s="47" t="s">
        <v>157</v>
      </c>
      <c r="B13" s="39" t="s">
        <v>159</v>
      </c>
      <c r="C13" s="15">
        <v>10.1376</v>
      </c>
    </row>
    <row r="14" ht="24" customHeight="1" spans="1:3">
      <c r="A14" s="47" t="s">
        <v>157</v>
      </c>
      <c r="B14" s="39" t="s">
        <v>160</v>
      </c>
      <c r="C14" s="48">
        <v>4.95924</v>
      </c>
    </row>
    <row r="15" ht="24" customHeight="1" spans="1:3">
      <c r="A15" s="47" t="s">
        <v>157</v>
      </c>
      <c r="B15" s="39" t="s">
        <v>161</v>
      </c>
      <c r="C15" s="15">
        <v>6.7626</v>
      </c>
    </row>
    <row r="16" ht="24" customHeight="1" spans="1:3">
      <c r="A16" s="47" t="s">
        <v>157</v>
      </c>
      <c r="B16" s="39" t="s">
        <v>162</v>
      </c>
      <c r="C16" s="15">
        <v>4.20192</v>
      </c>
    </row>
    <row r="17" ht="24" customHeight="1" spans="1:3">
      <c r="A17" s="47" t="s">
        <v>163</v>
      </c>
      <c r="B17" s="39" t="s">
        <v>164</v>
      </c>
      <c r="C17" s="15">
        <v>24.984</v>
      </c>
    </row>
    <row r="18" ht="24" customHeight="1" spans="1:3">
      <c r="A18" s="47" t="s">
        <v>155</v>
      </c>
      <c r="B18" s="39" t="s">
        <v>165</v>
      </c>
      <c r="C18" s="15">
        <v>89.77</v>
      </c>
    </row>
    <row r="19" ht="24" customHeight="1" spans="1:3">
      <c r="A19" s="45" t="s">
        <v>166</v>
      </c>
      <c r="B19" s="46" t="s">
        <v>167</v>
      </c>
      <c r="C19" s="15">
        <f>SUM(C20:C41)</f>
        <v>10.3712</v>
      </c>
    </row>
    <row r="20" ht="24" customHeight="1" spans="1:3">
      <c r="A20" s="47" t="s">
        <v>168</v>
      </c>
      <c r="B20" s="39" t="s">
        <v>169</v>
      </c>
      <c r="C20" s="15"/>
    </row>
    <row r="21" ht="24" customHeight="1" spans="1:3">
      <c r="A21" s="47" t="s">
        <v>168</v>
      </c>
      <c r="B21" s="39" t="s">
        <v>170</v>
      </c>
      <c r="C21" s="15"/>
    </row>
    <row r="22" ht="24" customHeight="1" spans="1:3">
      <c r="A22" s="47" t="s">
        <v>168</v>
      </c>
      <c r="B22" s="39" t="s">
        <v>171</v>
      </c>
      <c r="C22" s="15"/>
    </row>
    <row r="23" ht="24" customHeight="1" spans="1:3">
      <c r="A23" s="47" t="s">
        <v>168</v>
      </c>
      <c r="B23" s="39" t="s">
        <v>172</v>
      </c>
      <c r="C23" s="15"/>
    </row>
    <row r="24" ht="24" customHeight="1" spans="1:3">
      <c r="A24" s="47" t="s">
        <v>168</v>
      </c>
      <c r="B24" s="39" t="s">
        <v>173</v>
      </c>
      <c r="C24" s="15"/>
    </row>
    <row r="25" ht="24" customHeight="1" spans="1:3">
      <c r="A25" s="47" t="s">
        <v>168</v>
      </c>
      <c r="B25" s="39" t="s">
        <v>174</v>
      </c>
      <c r="C25" s="15"/>
    </row>
    <row r="26" ht="24" customHeight="1" spans="1:3">
      <c r="A26" s="47" t="s">
        <v>168</v>
      </c>
      <c r="B26" s="39" t="s">
        <v>175</v>
      </c>
      <c r="C26" s="15"/>
    </row>
    <row r="27" ht="24" customHeight="1" spans="1:3">
      <c r="A27" s="47" t="s">
        <v>168</v>
      </c>
      <c r="B27" s="39" t="s">
        <v>176</v>
      </c>
      <c r="C27" s="15"/>
    </row>
    <row r="28" ht="24" customHeight="1" spans="1:3">
      <c r="A28" s="47" t="s">
        <v>168</v>
      </c>
      <c r="B28" s="39" t="s">
        <v>177</v>
      </c>
      <c r="C28" s="15"/>
    </row>
    <row r="29" ht="24" customHeight="1" spans="1:3">
      <c r="A29" s="47" t="s">
        <v>168</v>
      </c>
      <c r="B29" s="39" t="s">
        <v>178</v>
      </c>
      <c r="C29" s="15"/>
    </row>
    <row r="30" ht="24" customHeight="1" spans="1:3">
      <c r="A30" s="47" t="s">
        <v>168</v>
      </c>
      <c r="B30" s="39" t="s">
        <v>179</v>
      </c>
      <c r="C30" s="15"/>
    </row>
    <row r="31" ht="24" customHeight="1" spans="1:3">
      <c r="A31" s="47" t="s">
        <v>168</v>
      </c>
      <c r="B31" s="39" t="s">
        <v>180</v>
      </c>
      <c r="C31" s="15"/>
    </row>
    <row r="32" ht="24" customHeight="1" spans="1:3">
      <c r="A32" s="47" t="s">
        <v>181</v>
      </c>
      <c r="B32" s="39" t="s">
        <v>182</v>
      </c>
      <c r="C32" s="15"/>
    </row>
    <row r="33" ht="24" customHeight="1" spans="1:3">
      <c r="A33" s="47" t="s">
        <v>183</v>
      </c>
      <c r="B33" s="39" t="s">
        <v>184</v>
      </c>
      <c r="C33" s="15"/>
    </row>
    <row r="34" ht="24" customHeight="1" spans="1:3">
      <c r="A34" s="47" t="s">
        <v>185</v>
      </c>
      <c r="B34" s="39" t="s">
        <v>186</v>
      </c>
      <c r="C34" s="48"/>
    </row>
    <row r="35" ht="24" customHeight="1" spans="1:3">
      <c r="A35" s="47" t="s">
        <v>185</v>
      </c>
      <c r="B35" s="39" t="s">
        <v>187</v>
      </c>
      <c r="C35" s="48"/>
    </row>
    <row r="36" ht="24" customHeight="1" spans="1:3">
      <c r="A36" s="47" t="s">
        <v>185</v>
      </c>
      <c r="B36" s="39" t="s">
        <v>188</v>
      </c>
      <c r="C36" s="48"/>
    </row>
    <row r="37" ht="24" customHeight="1" spans="1:3">
      <c r="A37" s="47" t="s">
        <v>189</v>
      </c>
      <c r="B37" s="39" t="s">
        <v>190</v>
      </c>
      <c r="C37" s="48">
        <v>0.5</v>
      </c>
    </row>
    <row r="38" ht="24" customHeight="1" spans="1:3">
      <c r="A38" s="47" t="s">
        <v>191</v>
      </c>
      <c r="B38" s="39" t="s">
        <v>192</v>
      </c>
      <c r="C38" s="15"/>
    </row>
    <row r="39" ht="24" customHeight="1" spans="1:3">
      <c r="A39" s="47" t="s">
        <v>193</v>
      </c>
      <c r="B39" s="39" t="s">
        <v>194</v>
      </c>
      <c r="C39" s="22"/>
    </row>
    <row r="40" ht="24" customHeight="1" spans="1:3">
      <c r="A40" s="47" t="s">
        <v>195</v>
      </c>
      <c r="B40" s="39" t="s">
        <v>196</v>
      </c>
      <c r="C40" s="15"/>
    </row>
    <row r="41" ht="24" customHeight="1" spans="1:3">
      <c r="A41" s="47" t="s">
        <v>197</v>
      </c>
      <c r="B41" s="39" t="s">
        <v>198</v>
      </c>
      <c r="C41" s="15">
        <v>9.8712</v>
      </c>
    </row>
    <row r="42" ht="24" customHeight="1" spans="1:3">
      <c r="A42" s="45" t="s">
        <v>199</v>
      </c>
      <c r="B42" s="46" t="s">
        <v>200</v>
      </c>
      <c r="C42" s="15">
        <f>C43</f>
        <v>2</v>
      </c>
    </row>
    <row r="43" ht="24" customHeight="1" spans="1:3">
      <c r="A43" s="47" t="s">
        <v>201</v>
      </c>
      <c r="B43" s="39" t="s">
        <v>202</v>
      </c>
      <c r="C43" s="15">
        <v>2</v>
      </c>
    </row>
    <row r="44" ht="24" customHeight="1" spans="1:3">
      <c r="A44" s="45" t="s">
        <v>203</v>
      </c>
      <c r="B44" s="46" t="s">
        <v>149</v>
      </c>
      <c r="C44" s="15">
        <f>SUM(C45:C50)</f>
        <v>0</v>
      </c>
    </row>
    <row r="45" ht="24" customHeight="1" spans="1:3">
      <c r="A45" s="47" t="s">
        <v>204</v>
      </c>
      <c r="B45" s="39" t="s">
        <v>151</v>
      </c>
      <c r="C45" s="15"/>
    </row>
    <row r="46" ht="24" customHeight="1" spans="1:3">
      <c r="A46" s="47" t="s">
        <v>204</v>
      </c>
      <c r="B46" s="39" t="s">
        <v>152</v>
      </c>
      <c r="C46" s="22">
        <f>SUM(C47:C48)</f>
        <v>0</v>
      </c>
    </row>
    <row r="47" ht="24" customHeight="1" spans="1:3">
      <c r="A47" s="47" t="s">
        <v>204</v>
      </c>
      <c r="B47" s="39" t="s">
        <v>153</v>
      </c>
      <c r="C47" s="15"/>
    </row>
    <row r="48" ht="24" customHeight="1" spans="1:3">
      <c r="A48" s="47" t="s">
        <v>204</v>
      </c>
      <c r="B48" s="39" t="s">
        <v>205</v>
      </c>
      <c r="C48" s="15"/>
    </row>
    <row r="49" ht="24" customHeight="1" spans="1:3">
      <c r="A49" s="47" t="s">
        <v>204</v>
      </c>
      <c r="B49" s="39" t="s">
        <v>164</v>
      </c>
      <c r="C49" s="22"/>
    </row>
    <row r="50" ht="24" customHeight="1" spans="1:3">
      <c r="A50" s="47" t="s">
        <v>204</v>
      </c>
      <c r="B50" s="39" t="s">
        <v>206</v>
      </c>
      <c r="C50" s="15"/>
    </row>
    <row r="51" ht="24" customHeight="1" spans="1:3">
      <c r="A51" s="45" t="s">
        <v>203</v>
      </c>
      <c r="B51" s="46" t="s">
        <v>167</v>
      </c>
      <c r="C51" s="15">
        <f>C52+C53</f>
        <v>0</v>
      </c>
    </row>
    <row r="52" ht="24" customHeight="1" spans="1:3">
      <c r="A52" s="47" t="s">
        <v>207</v>
      </c>
      <c r="B52" s="39" t="s">
        <v>169</v>
      </c>
      <c r="C52" s="15"/>
    </row>
    <row r="53" ht="24" customHeight="1" spans="1:3">
      <c r="A53" s="47" t="s">
        <v>207</v>
      </c>
      <c r="B53" s="39" t="s">
        <v>198</v>
      </c>
      <c r="C53" s="15"/>
    </row>
    <row r="54" ht="24" customHeight="1" spans="1:3">
      <c r="A54" s="45" t="s">
        <v>208</v>
      </c>
      <c r="B54" s="46" t="s">
        <v>209</v>
      </c>
      <c r="C54" s="15">
        <f>SUM(C55:C61)</f>
        <v>16.3807</v>
      </c>
    </row>
    <row r="55" ht="24" customHeight="1" spans="1:3">
      <c r="A55" s="47" t="s">
        <v>210</v>
      </c>
      <c r="B55" s="39" t="s">
        <v>211</v>
      </c>
      <c r="C55" s="15"/>
    </row>
    <row r="56" ht="24" customHeight="1" spans="1:3">
      <c r="A56" s="47" t="s">
        <v>210</v>
      </c>
      <c r="B56" s="39" t="s">
        <v>212</v>
      </c>
      <c r="C56" s="15"/>
    </row>
    <row r="57" ht="24" customHeight="1" spans="1:3">
      <c r="A57" s="47" t="s">
        <v>210</v>
      </c>
      <c r="B57" s="39" t="s">
        <v>213</v>
      </c>
      <c r="C57" s="15"/>
    </row>
    <row r="58" ht="24" customHeight="1" spans="1:3">
      <c r="A58" s="47" t="s">
        <v>210</v>
      </c>
      <c r="B58" s="39" t="s">
        <v>214</v>
      </c>
      <c r="C58" s="15"/>
    </row>
    <row r="59" ht="24" customHeight="1" spans="1:3">
      <c r="A59" s="47" t="s">
        <v>215</v>
      </c>
      <c r="B59" s="39" t="s">
        <v>216</v>
      </c>
      <c r="C59" s="15"/>
    </row>
    <row r="60" ht="24" customHeight="1" spans="1:3">
      <c r="A60" s="47" t="s">
        <v>215</v>
      </c>
      <c r="B60" s="39" t="s">
        <v>217</v>
      </c>
      <c r="C60" s="15">
        <v>16.3807</v>
      </c>
    </row>
    <row r="61" ht="24" customHeight="1" spans="1:3">
      <c r="A61" s="47" t="s">
        <v>218</v>
      </c>
      <c r="B61" s="39" t="s">
        <v>219</v>
      </c>
      <c r="C61" s="15"/>
    </row>
  </sheetData>
  <mergeCells count="2">
    <mergeCell ref="A2:C2"/>
    <mergeCell ref="A5:B5"/>
  </mergeCells>
  <pageMargins left="0.708661417322835" right="0.196850393700787" top="0.748031496062992" bottom="0.748031496062992" header="0.31496062992126" footer="0.3149606299212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showZeros="0" workbookViewId="0">
      <selection activeCell="D12" sqref="D12"/>
    </sheetView>
  </sheetViews>
  <sheetFormatPr defaultColWidth="9" defaultRowHeight="13.5" outlineLevelCol="2"/>
  <cols>
    <col min="1" max="1" width="31.25" style="41" customWidth="1"/>
    <col min="2" max="2" width="32.75" style="7" customWidth="1"/>
    <col min="3" max="3" width="24.25" style="42" customWidth="1"/>
    <col min="4" max="4" width="16.375" customWidth="1"/>
    <col min="5" max="5" width="18.375" customWidth="1"/>
  </cols>
  <sheetData>
    <row r="1" spans="1:1">
      <c r="A1" s="41" t="s">
        <v>220</v>
      </c>
    </row>
    <row r="2" ht="33.75" customHeight="1" spans="1:3">
      <c r="A2" s="8" t="s">
        <v>221</v>
      </c>
      <c r="B2" s="8"/>
      <c r="C2" s="8"/>
    </row>
    <row r="3" ht="18" customHeight="1" spans="1:3">
      <c r="A3" s="41" t="s">
        <v>30</v>
      </c>
      <c r="C3" s="43" t="s">
        <v>31</v>
      </c>
    </row>
    <row r="4" s="5" customFormat="1" ht="24.75" customHeight="1" spans="1:3">
      <c r="A4" s="11" t="s">
        <v>146</v>
      </c>
      <c r="B4" s="11" t="s">
        <v>147</v>
      </c>
      <c r="C4" s="44" t="s">
        <v>35</v>
      </c>
    </row>
    <row r="5" s="5" customFormat="1" ht="24.75" customHeight="1" spans="1:3">
      <c r="A5" s="11" t="s">
        <v>84</v>
      </c>
      <c r="B5" s="11"/>
      <c r="C5" s="22">
        <f>C6+C9+C30+C38</f>
        <v>9937.219509</v>
      </c>
    </row>
    <row r="6" ht="24.75" customHeight="1" spans="1:3">
      <c r="A6" s="45" t="s">
        <v>148</v>
      </c>
      <c r="B6" s="46" t="s">
        <v>149</v>
      </c>
      <c r="C6" s="22">
        <f>C7+C8</f>
        <v>4.8</v>
      </c>
    </row>
    <row r="7" ht="24.75" customHeight="1" spans="1:3">
      <c r="A7" s="47" t="s">
        <v>155</v>
      </c>
      <c r="B7" s="39" t="s">
        <v>156</v>
      </c>
      <c r="C7" s="48">
        <v>0.8</v>
      </c>
    </row>
    <row r="8" ht="24.75" customHeight="1" spans="1:3">
      <c r="A8" s="47" t="s">
        <v>157</v>
      </c>
      <c r="B8" s="39" t="s">
        <v>162</v>
      </c>
      <c r="C8" s="48">
        <v>4</v>
      </c>
    </row>
    <row r="9" ht="24.75" customHeight="1" spans="1:3">
      <c r="A9" s="45" t="s">
        <v>166</v>
      </c>
      <c r="B9" s="46" t="s">
        <v>167</v>
      </c>
      <c r="C9" s="22">
        <f>SUM(C10:C29)</f>
        <v>1016.452439</v>
      </c>
    </row>
    <row r="10" ht="24.75" customHeight="1" spans="1:3">
      <c r="A10" s="47" t="s">
        <v>168</v>
      </c>
      <c r="B10" s="39" t="s">
        <v>169</v>
      </c>
      <c r="C10" s="48">
        <v>0.3297</v>
      </c>
    </row>
    <row r="11" ht="24.75" customHeight="1" spans="1:3">
      <c r="A11" s="47" t="s">
        <v>168</v>
      </c>
      <c r="B11" s="39" t="s">
        <v>170</v>
      </c>
      <c r="C11" s="48"/>
    </row>
    <row r="12" ht="24.75" customHeight="1" spans="1:3">
      <c r="A12" s="47" t="s">
        <v>168</v>
      </c>
      <c r="B12" s="39" t="s">
        <v>171</v>
      </c>
      <c r="C12" s="48"/>
    </row>
    <row r="13" ht="24.75" customHeight="1" spans="1:3">
      <c r="A13" s="47" t="s">
        <v>168</v>
      </c>
      <c r="B13" s="39" t="s">
        <v>172</v>
      </c>
      <c r="C13" s="48"/>
    </row>
    <row r="14" ht="24.75" customHeight="1" spans="1:3">
      <c r="A14" s="47" t="s">
        <v>168</v>
      </c>
      <c r="B14" s="39" t="s">
        <v>173</v>
      </c>
      <c r="C14" s="48">
        <v>30</v>
      </c>
    </row>
    <row r="15" ht="24.75" customHeight="1" spans="1:3">
      <c r="A15" s="47" t="s">
        <v>168</v>
      </c>
      <c r="B15" s="39" t="s">
        <v>174</v>
      </c>
      <c r="C15" s="48"/>
    </row>
    <row r="16" ht="24.75" customHeight="1" spans="1:3">
      <c r="A16" s="47" t="s">
        <v>168</v>
      </c>
      <c r="B16" s="39" t="s">
        <v>175</v>
      </c>
      <c r="C16" s="48"/>
    </row>
    <row r="17" ht="24.75" customHeight="1" spans="1:3">
      <c r="A17" s="47" t="s">
        <v>168</v>
      </c>
      <c r="B17" s="39" t="s">
        <v>176</v>
      </c>
      <c r="C17" s="48"/>
    </row>
    <row r="18" ht="24.75" customHeight="1" spans="1:3">
      <c r="A18" s="47" t="s">
        <v>168</v>
      </c>
      <c r="B18" s="39" t="s">
        <v>177</v>
      </c>
      <c r="C18" s="48">
        <v>0.96</v>
      </c>
    </row>
    <row r="19" ht="24.75" customHeight="1" spans="1:3">
      <c r="A19" s="47" t="s">
        <v>168</v>
      </c>
      <c r="B19" s="39" t="s">
        <v>180</v>
      </c>
      <c r="C19" s="48"/>
    </row>
    <row r="20" ht="24.75" customHeight="1" spans="1:3">
      <c r="A20" s="47" t="s">
        <v>181</v>
      </c>
      <c r="B20" s="39" t="s">
        <v>182</v>
      </c>
      <c r="C20" s="48"/>
    </row>
    <row r="21" ht="24.75" customHeight="1" spans="1:3">
      <c r="A21" s="47" t="s">
        <v>183</v>
      </c>
      <c r="B21" s="39" t="s">
        <v>184</v>
      </c>
      <c r="C21" s="48"/>
    </row>
    <row r="22" ht="24.75" customHeight="1" spans="1:3">
      <c r="A22" s="47" t="s">
        <v>185</v>
      </c>
      <c r="B22" s="39" t="s">
        <v>186</v>
      </c>
      <c r="C22" s="48"/>
    </row>
    <row r="23" ht="24.75" customHeight="1" spans="1:3">
      <c r="A23" s="47" t="s">
        <v>185</v>
      </c>
      <c r="B23" s="39" t="s">
        <v>187</v>
      </c>
      <c r="C23" s="48"/>
    </row>
    <row r="24" ht="24.75" customHeight="1" spans="1:3">
      <c r="A24" s="47" t="s">
        <v>185</v>
      </c>
      <c r="B24" s="39" t="s">
        <v>188</v>
      </c>
      <c r="C24" s="48">
        <v>979.975432</v>
      </c>
    </row>
    <row r="25" ht="24.75" customHeight="1" spans="1:3">
      <c r="A25" s="47" t="s">
        <v>189</v>
      </c>
      <c r="B25" s="39" t="s">
        <v>190</v>
      </c>
      <c r="C25" s="48"/>
    </row>
    <row r="26" ht="24.75" customHeight="1" spans="1:3">
      <c r="A26" s="47" t="s">
        <v>191</v>
      </c>
      <c r="B26" s="39" t="s">
        <v>192</v>
      </c>
      <c r="C26" s="48"/>
    </row>
    <row r="27" ht="24.75" customHeight="1" spans="1:3">
      <c r="A27" s="47" t="s">
        <v>193</v>
      </c>
      <c r="B27" s="39" t="s">
        <v>194</v>
      </c>
      <c r="C27" s="48"/>
    </row>
    <row r="28" ht="24.75" customHeight="1" spans="1:3">
      <c r="A28" s="47" t="s">
        <v>195</v>
      </c>
      <c r="B28" s="39" t="s">
        <v>196</v>
      </c>
      <c r="C28" s="48">
        <v>3.9</v>
      </c>
    </row>
    <row r="29" ht="24.75" customHeight="1" spans="1:3">
      <c r="A29" s="47" t="s">
        <v>197</v>
      </c>
      <c r="B29" s="39" t="s">
        <v>198</v>
      </c>
      <c r="C29" s="48">
        <v>1.287307</v>
      </c>
    </row>
    <row r="30" ht="24.75" customHeight="1" spans="1:3">
      <c r="A30" s="45" t="s">
        <v>199</v>
      </c>
      <c r="B30" s="46" t="s">
        <v>200</v>
      </c>
      <c r="C30" s="22">
        <f>SUM(C31:C37)</f>
        <v>8915.78707</v>
      </c>
    </row>
    <row r="31" ht="24.75" customHeight="1" spans="1:3">
      <c r="A31" s="47" t="s">
        <v>222</v>
      </c>
      <c r="B31" s="39" t="s">
        <v>223</v>
      </c>
      <c r="C31" s="48"/>
    </row>
    <row r="32" ht="24.75" customHeight="1" spans="1:3">
      <c r="A32" s="47" t="s">
        <v>224</v>
      </c>
      <c r="B32" s="39" t="s">
        <v>225</v>
      </c>
      <c r="C32" s="48"/>
    </row>
    <row r="33" ht="24.75" customHeight="1" spans="1:3">
      <c r="A33" s="47" t="s">
        <v>226</v>
      </c>
      <c r="B33" s="39" t="s">
        <v>227</v>
      </c>
      <c r="C33" s="48">
        <v>8912.233532</v>
      </c>
    </row>
    <row r="34" ht="24.75" customHeight="1" spans="1:3">
      <c r="A34" s="47" t="s">
        <v>201</v>
      </c>
      <c r="B34" s="39" t="s">
        <v>202</v>
      </c>
      <c r="C34" s="48">
        <v>3.553538</v>
      </c>
    </row>
    <row r="35" ht="24.75" customHeight="1" spans="1:3">
      <c r="A35" s="47" t="s">
        <v>201</v>
      </c>
      <c r="B35" s="39" t="s">
        <v>228</v>
      </c>
      <c r="C35" s="48"/>
    </row>
    <row r="36" ht="24.75" customHeight="1" spans="1:3">
      <c r="A36" s="47" t="s">
        <v>229</v>
      </c>
      <c r="B36" s="39" t="s">
        <v>230</v>
      </c>
      <c r="C36" s="48"/>
    </row>
    <row r="37" ht="24.75" customHeight="1" spans="1:3">
      <c r="A37" s="47" t="s">
        <v>231</v>
      </c>
      <c r="B37" s="39" t="s">
        <v>232</v>
      </c>
      <c r="C37" s="48"/>
    </row>
    <row r="38" ht="24.75" customHeight="1" spans="1:3">
      <c r="A38" s="45" t="s">
        <v>208</v>
      </c>
      <c r="B38" s="46" t="s">
        <v>209</v>
      </c>
      <c r="C38" s="22">
        <f>SUM(C39:C43)</f>
        <v>0.18</v>
      </c>
    </row>
    <row r="39" ht="24.75" customHeight="1" spans="1:3">
      <c r="A39" s="47" t="s">
        <v>210</v>
      </c>
      <c r="B39" s="39" t="s">
        <v>211</v>
      </c>
      <c r="C39" s="48"/>
    </row>
    <row r="40" ht="24.75" customHeight="1" spans="1:3">
      <c r="A40" s="47" t="s">
        <v>210</v>
      </c>
      <c r="B40" s="39" t="s">
        <v>212</v>
      </c>
      <c r="C40" s="48"/>
    </row>
    <row r="41" ht="24.75" customHeight="1" spans="1:3">
      <c r="A41" s="47" t="s">
        <v>210</v>
      </c>
      <c r="B41" s="39" t="s">
        <v>213</v>
      </c>
      <c r="C41" s="48"/>
    </row>
    <row r="42" ht="24.75" customHeight="1" spans="1:3">
      <c r="A42" s="47" t="s">
        <v>210</v>
      </c>
      <c r="B42" s="39" t="s">
        <v>214</v>
      </c>
      <c r="C42" s="48"/>
    </row>
    <row r="43" ht="24.75" customHeight="1" spans="1:3">
      <c r="A43" s="47" t="s">
        <v>218</v>
      </c>
      <c r="B43" s="39" t="s">
        <v>219</v>
      </c>
      <c r="C43" s="48">
        <v>0.18</v>
      </c>
    </row>
  </sheetData>
  <mergeCells count="2">
    <mergeCell ref="A2:C2"/>
    <mergeCell ref="A5:B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showZeros="0" workbookViewId="0">
      <selection activeCell="B11" sqref="B11"/>
    </sheetView>
  </sheetViews>
  <sheetFormatPr defaultColWidth="9" defaultRowHeight="13.5" outlineLevelCol="1"/>
  <cols>
    <col min="1" max="1" width="55.625" style="7" customWidth="1"/>
    <col min="2" max="2" width="40.125" customWidth="1"/>
  </cols>
  <sheetData>
    <row r="1" spans="1:1">
      <c r="A1" s="7" t="s">
        <v>233</v>
      </c>
    </row>
    <row r="2" ht="22.5" spans="1:2">
      <c r="A2" s="8" t="s">
        <v>234</v>
      </c>
      <c r="B2" s="8"/>
    </row>
    <row r="3" ht="23.25" customHeight="1" spans="1:2">
      <c r="A3" s="7" t="s">
        <v>30</v>
      </c>
      <c r="B3" s="29" t="s">
        <v>31</v>
      </c>
    </row>
    <row r="4" ht="30.75" customHeight="1" spans="1:2">
      <c r="A4" s="11" t="s">
        <v>34</v>
      </c>
      <c r="B4" s="11" t="s">
        <v>35</v>
      </c>
    </row>
    <row r="5" ht="22.5" customHeight="1" spans="1:2">
      <c r="A5" s="39" t="s">
        <v>235</v>
      </c>
      <c r="B5" s="15">
        <v>389.54456</v>
      </c>
    </row>
    <row r="6" ht="22.5" customHeight="1" spans="1:2">
      <c r="A6" s="39" t="s">
        <v>236</v>
      </c>
      <c r="B6" s="15">
        <f>B7+B8+B11</f>
        <v>0.5</v>
      </c>
    </row>
    <row r="7" ht="22.5" customHeight="1" spans="1:2">
      <c r="A7" s="39" t="s">
        <v>237</v>
      </c>
      <c r="B7" s="15"/>
    </row>
    <row r="8" ht="22.5" customHeight="1" spans="1:2">
      <c r="A8" s="39" t="s">
        <v>238</v>
      </c>
      <c r="B8" s="15">
        <f>B9+B10</f>
        <v>0</v>
      </c>
    </row>
    <row r="9" ht="22.5" customHeight="1" spans="1:2">
      <c r="A9" s="39" t="s">
        <v>239</v>
      </c>
      <c r="B9" s="15"/>
    </row>
    <row r="10" ht="22.5" customHeight="1" spans="1:2">
      <c r="A10" s="39" t="s">
        <v>240</v>
      </c>
      <c r="B10" s="15"/>
    </row>
    <row r="11" ht="22.5" customHeight="1" spans="1:2">
      <c r="A11" s="39" t="s">
        <v>241</v>
      </c>
      <c r="B11" s="15">
        <v>0.5</v>
      </c>
    </row>
    <row r="12" ht="22.5" customHeight="1" spans="1:2">
      <c r="A12" s="39"/>
      <c r="B12" s="15"/>
    </row>
    <row r="14" spans="1:1">
      <c r="A14" s="7" t="s">
        <v>242</v>
      </c>
    </row>
    <row r="15" s="38" customFormat="1" ht="82.5" customHeight="1" spans="1:2">
      <c r="A15" s="40" t="s">
        <v>243</v>
      </c>
      <c r="B15" s="40"/>
    </row>
    <row r="16" ht="70.5" customHeight="1" spans="1:2">
      <c r="A16" s="40" t="s">
        <v>244</v>
      </c>
      <c r="B16" s="40"/>
    </row>
  </sheetData>
  <mergeCells count="3">
    <mergeCell ref="A2:B2"/>
    <mergeCell ref="A15:B15"/>
    <mergeCell ref="A16:B1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showZeros="0" workbookViewId="0">
      <selection activeCell="E13" sqref="E13"/>
    </sheetView>
  </sheetViews>
  <sheetFormatPr defaultColWidth="9" defaultRowHeight="13.5" outlineLevelCol="4"/>
  <cols>
    <col min="1" max="1" width="12.625" style="28" customWidth="1"/>
    <col min="2" max="2" width="57.5" customWidth="1"/>
    <col min="3" max="5" width="18.75" customWidth="1"/>
  </cols>
  <sheetData>
    <row r="1" spans="1:1">
      <c r="A1" s="28" t="s">
        <v>245</v>
      </c>
    </row>
    <row r="2" ht="29.25" customHeight="1" spans="1:5">
      <c r="A2" s="8" t="s">
        <v>246</v>
      </c>
      <c r="B2" s="8"/>
      <c r="C2" s="8"/>
      <c r="D2" s="8"/>
      <c r="E2" s="8"/>
    </row>
    <row r="3" ht="18.75" customHeight="1" spans="1:5">
      <c r="A3" s="28" t="s">
        <v>30</v>
      </c>
      <c r="E3" s="29" t="s">
        <v>31</v>
      </c>
    </row>
    <row r="4" s="5" customFormat="1" ht="21" customHeight="1" spans="1:5">
      <c r="A4" s="30" t="s">
        <v>79</v>
      </c>
      <c r="B4" s="11" t="s">
        <v>247</v>
      </c>
      <c r="C4" s="11" t="s">
        <v>35</v>
      </c>
      <c r="D4" s="11"/>
      <c r="E4" s="11"/>
    </row>
    <row r="5" s="5" customFormat="1" ht="21" customHeight="1" spans="1:5">
      <c r="A5" s="30"/>
      <c r="B5" s="11"/>
      <c r="C5" s="11" t="s">
        <v>81</v>
      </c>
      <c r="D5" s="11" t="s">
        <v>82</v>
      </c>
      <c r="E5" s="11" t="s">
        <v>83</v>
      </c>
    </row>
    <row r="6" ht="23.25" customHeight="1" spans="1:5">
      <c r="A6" s="31" t="s">
        <v>112</v>
      </c>
      <c r="B6" s="25" t="s">
        <v>113</v>
      </c>
      <c r="C6" s="15">
        <f>SUM(D6:E6)</f>
        <v>5.94</v>
      </c>
      <c r="D6" s="15"/>
      <c r="E6" s="15">
        <f>E7</f>
        <v>5.94</v>
      </c>
    </row>
    <row r="7" ht="23.25" customHeight="1" spans="1:5">
      <c r="A7" s="31" t="s">
        <v>126</v>
      </c>
      <c r="B7" s="32" t="s">
        <v>127</v>
      </c>
      <c r="C7" s="15">
        <f t="shared" ref="C7:C13" si="0">SUM(D7:E7)</f>
        <v>5.94</v>
      </c>
      <c r="D7" s="15"/>
      <c r="E7" s="15">
        <f>E8</f>
        <v>5.94</v>
      </c>
    </row>
    <row r="8" ht="23.25" customHeight="1" spans="1:5">
      <c r="A8" s="31" t="s">
        <v>128</v>
      </c>
      <c r="B8" s="25" t="s">
        <v>129</v>
      </c>
      <c r="C8" s="15">
        <f t="shared" si="0"/>
        <v>5.94</v>
      </c>
      <c r="D8" s="15"/>
      <c r="E8" s="15">
        <v>5.94</v>
      </c>
    </row>
    <row r="9" ht="23.25" customHeight="1" spans="1:5">
      <c r="A9" s="31" t="s">
        <v>248</v>
      </c>
      <c r="B9" s="25" t="s">
        <v>249</v>
      </c>
      <c r="C9" s="15">
        <f t="shared" si="0"/>
        <v>698.079</v>
      </c>
      <c r="D9" s="15"/>
      <c r="E9" s="15">
        <f>SUM(E10:E12)</f>
        <v>698.079</v>
      </c>
    </row>
    <row r="10" ht="23.25" customHeight="1" spans="1:5">
      <c r="A10" s="31" t="s">
        <v>250</v>
      </c>
      <c r="B10" s="25" t="s">
        <v>251</v>
      </c>
      <c r="C10" s="15">
        <f t="shared" si="0"/>
        <v>616.885</v>
      </c>
      <c r="D10" s="15"/>
      <c r="E10" s="15">
        <v>616.885</v>
      </c>
    </row>
    <row r="11" ht="23.25" customHeight="1" spans="1:5">
      <c r="A11" s="33" t="s">
        <v>252</v>
      </c>
      <c r="B11" s="34" t="s">
        <v>253</v>
      </c>
      <c r="C11" s="15">
        <f t="shared" si="0"/>
        <v>25</v>
      </c>
      <c r="D11" s="15"/>
      <c r="E11" s="15">
        <v>25</v>
      </c>
    </row>
    <row r="12" ht="23.25" customHeight="1" spans="1:5">
      <c r="A12" s="31" t="s">
        <v>254</v>
      </c>
      <c r="B12" s="35" t="s">
        <v>255</v>
      </c>
      <c r="C12" s="15">
        <f t="shared" si="0"/>
        <v>56.194</v>
      </c>
      <c r="D12" s="15"/>
      <c r="E12" s="15">
        <v>56.194</v>
      </c>
    </row>
    <row r="13" ht="23.25" customHeight="1" spans="1:5">
      <c r="A13" s="36" t="s">
        <v>84</v>
      </c>
      <c r="B13" s="37"/>
      <c r="C13" s="22">
        <f t="shared" si="0"/>
        <v>704.019</v>
      </c>
      <c r="D13" s="22"/>
      <c r="E13" s="22">
        <f>E6+E9</f>
        <v>704.019</v>
      </c>
    </row>
    <row r="14" ht="21" customHeight="1"/>
    <row r="15" ht="21" customHeight="1"/>
    <row r="16" ht="21" customHeight="1"/>
  </sheetData>
  <mergeCells count="5">
    <mergeCell ref="A2:E2"/>
    <mergeCell ref="C4:E4"/>
    <mergeCell ref="A13:B13"/>
    <mergeCell ref="A4:A5"/>
    <mergeCell ref="B4:B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showZeros="0" workbookViewId="0">
      <selection activeCell="D12" sqref="D12"/>
    </sheetView>
  </sheetViews>
  <sheetFormatPr defaultColWidth="9" defaultRowHeight="13.5"/>
  <cols>
    <col min="1" max="1" width="25.5" customWidth="1"/>
    <col min="2" max="3" width="15.875" customWidth="1"/>
    <col min="4" max="5" width="13.75" customWidth="1"/>
    <col min="6" max="7" width="17.25" customWidth="1"/>
    <col min="8" max="8" width="14.25" customWidth="1"/>
    <col min="9" max="9" width="15.125" customWidth="1"/>
  </cols>
  <sheetData>
    <row r="1" spans="1:1">
      <c r="A1" t="s">
        <v>256</v>
      </c>
    </row>
    <row r="2" ht="31.5" customHeight="1" spans="1:9">
      <c r="A2" s="8" t="s">
        <v>257</v>
      </c>
      <c r="B2" s="8"/>
      <c r="C2" s="8"/>
      <c r="D2" s="8"/>
      <c r="E2" s="8"/>
      <c r="F2" s="8"/>
      <c r="G2" s="8"/>
      <c r="H2" s="8"/>
      <c r="I2" s="8"/>
    </row>
    <row r="3" ht="20.25" customHeight="1" spans="1:9">
      <c r="A3" t="s">
        <v>30</v>
      </c>
      <c r="I3" t="s">
        <v>31</v>
      </c>
    </row>
    <row r="4" s="4" customFormat="1" ht="27" customHeight="1" spans="1:9">
      <c r="A4" s="9" t="s">
        <v>258</v>
      </c>
      <c r="B4" s="11" t="s">
        <v>259</v>
      </c>
      <c r="C4" s="11" t="s">
        <v>260</v>
      </c>
      <c r="D4" s="11"/>
      <c r="E4" s="11"/>
      <c r="F4" s="11"/>
      <c r="G4" s="11"/>
      <c r="H4" s="11" t="s">
        <v>261</v>
      </c>
      <c r="I4" s="11" t="s">
        <v>262</v>
      </c>
    </row>
    <row r="5" ht="24" customHeight="1" spans="1:9">
      <c r="A5" s="9"/>
      <c r="B5" s="11"/>
      <c r="C5" s="11" t="s">
        <v>84</v>
      </c>
      <c r="D5" s="11" t="s">
        <v>263</v>
      </c>
      <c r="E5" s="11" t="s">
        <v>264</v>
      </c>
      <c r="F5" s="11" t="s">
        <v>265</v>
      </c>
      <c r="G5" s="11" t="s">
        <v>266</v>
      </c>
      <c r="H5" s="11"/>
      <c r="I5" s="11"/>
    </row>
    <row r="6" ht="34.5" customHeight="1" spans="1:9">
      <c r="A6" s="25" t="s">
        <v>149</v>
      </c>
      <c r="B6" s="15">
        <f>C6+H6+I6</f>
        <v>377.17336</v>
      </c>
      <c r="C6" s="15">
        <f>SUM(D6:G6)</f>
        <v>377.17336</v>
      </c>
      <c r="D6" s="27">
        <v>377.17336</v>
      </c>
      <c r="E6" s="15"/>
      <c r="F6" s="15"/>
      <c r="G6" s="15"/>
      <c r="H6" s="15"/>
      <c r="I6" s="15"/>
    </row>
    <row r="7" ht="34.5" customHeight="1" spans="1:9">
      <c r="A7" s="25" t="s">
        <v>167</v>
      </c>
      <c r="B7" s="15">
        <f t="shared" ref="B7:B10" si="0">C7+H7+I7</f>
        <v>10.3712</v>
      </c>
      <c r="C7" s="15">
        <f t="shared" ref="C7:C10" si="1">SUM(D7:G7)</f>
        <v>10.3712</v>
      </c>
      <c r="D7" s="27">
        <v>10.3712</v>
      </c>
      <c r="E7" s="15"/>
      <c r="F7" s="15"/>
      <c r="G7" s="15"/>
      <c r="H7" s="15"/>
      <c r="I7" s="15"/>
    </row>
    <row r="8" ht="34.5" customHeight="1" spans="1:9">
      <c r="A8" s="25" t="s">
        <v>209</v>
      </c>
      <c r="B8" s="15">
        <f t="shared" si="0"/>
        <v>16.3807</v>
      </c>
      <c r="C8" s="15">
        <f t="shared" si="1"/>
        <v>16.3807</v>
      </c>
      <c r="D8" s="27">
        <v>16.3807</v>
      </c>
      <c r="E8" s="15"/>
      <c r="F8" s="15"/>
      <c r="G8" s="15"/>
      <c r="H8" s="15"/>
      <c r="I8" s="15"/>
    </row>
    <row r="9" ht="34.5" customHeight="1" spans="1:9">
      <c r="A9" s="25" t="s">
        <v>200</v>
      </c>
      <c r="B9" s="15">
        <f t="shared" si="0"/>
        <v>2</v>
      </c>
      <c r="C9" s="15">
        <f t="shared" si="1"/>
        <v>2</v>
      </c>
      <c r="D9" s="27">
        <v>2</v>
      </c>
      <c r="E9" s="15"/>
      <c r="F9" s="15"/>
      <c r="G9" s="15"/>
      <c r="H9" s="15"/>
      <c r="I9" s="15"/>
    </row>
    <row r="10" ht="34.5" customHeight="1" spans="1:9">
      <c r="A10" s="11" t="s">
        <v>84</v>
      </c>
      <c r="B10" s="22">
        <f>C10+H10+I10+SUM(B6:B9)</f>
        <v>1217.77578</v>
      </c>
      <c r="C10" s="22">
        <f t="shared" ref="C10:D10" si="2">D10+I10+J10+SUM(C6:C9)</f>
        <v>811.85052</v>
      </c>
      <c r="D10" s="22">
        <f t="shared" si="2"/>
        <v>405.92526</v>
      </c>
      <c r="E10" s="22"/>
      <c r="F10" s="22"/>
      <c r="G10" s="22"/>
      <c r="H10" s="22"/>
      <c r="I10" s="22"/>
    </row>
  </sheetData>
  <mergeCells count="6">
    <mergeCell ref="A2:I2"/>
    <mergeCell ref="C4:G4"/>
    <mergeCell ref="A4:A5"/>
    <mergeCell ref="B4:B5"/>
    <mergeCell ref="H4:H5"/>
    <mergeCell ref="I4:I5"/>
  </mergeCells>
  <pageMargins left="0.708661417322835" right="0.708661417322835" top="0.748031496062992" bottom="0.748031496062992" header="0.31496062992126" footer="0.31496062992126"/>
  <pageSetup paperSize="9" scale="9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showZeros="0" workbookViewId="0">
      <selection activeCell="A3" sqref="A3"/>
    </sheetView>
  </sheetViews>
  <sheetFormatPr defaultColWidth="9" defaultRowHeight="13.5"/>
  <cols>
    <col min="1" max="1" width="25.5" style="5" customWidth="1"/>
    <col min="2" max="3" width="15.875" style="6" customWidth="1"/>
    <col min="4" max="4" width="16.875" style="6" customWidth="1"/>
    <col min="5" max="5" width="16.625" style="6" customWidth="1"/>
    <col min="6" max="7" width="17.25" customWidth="1"/>
    <col min="8" max="8" width="13.875" customWidth="1"/>
    <col min="9" max="9" width="12.875" customWidth="1"/>
    <col min="10" max="10" width="11" customWidth="1"/>
  </cols>
  <sheetData>
    <row r="1" spans="1:1">
      <c r="A1" s="7" t="s">
        <v>267</v>
      </c>
    </row>
    <row r="2" ht="31.5" customHeight="1" spans="1:9">
      <c r="A2" s="8" t="s">
        <v>268</v>
      </c>
      <c r="B2" s="8"/>
      <c r="C2" s="8"/>
      <c r="D2" s="8"/>
      <c r="E2" s="8"/>
      <c r="F2" s="8"/>
      <c r="G2" s="8"/>
      <c r="H2" s="8"/>
      <c r="I2" s="8"/>
    </row>
    <row r="3" ht="20.25" customHeight="1" spans="1:10">
      <c r="A3" s="7" t="s">
        <v>30</v>
      </c>
      <c r="J3" t="s">
        <v>31</v>
      </c>
    </row>
    <row r="4" s="4" customFormat="1" ht="27" customHeight="1" spans="1:10">
      <c r="A4" s="9" t="s">
        <v>258</v>
      </c>
      <c r="B4" s="10" t="s">
        <v>259</v>
      </c>
      <c r="C4" s="11" t="s">
        <v>260</v>
      </c>
      <c r="D4" s="11"/>
      <c r="E4" s="11"/>
      <c r="F4" s="11"/>
      <c r="G4" s="11"/>
      <c r="H4" s="11" t="s">
        <v>261</v>
      </c>
      <c r="I4" s="11" t="s">
        <v>262</v>
      </c>
      <c r="J4" s="23" t="s">
        <v>269</v>
      </c>
    </row>
    <row r="5" ht="24" customHeight="1" spans="1:10">
      <c r="A5" s="9"/>
      <c r="B5" s="10"/>
      <c r="C5" s="10" t="s">
        <v>84</v>
      </c>
      <c r="D5" s="10" t="s">
        <v>263</v>
      </c>
      <c r="E5" s="10" t="s">
        <v>264</v>
      </c>
      <c r="F5" s="11" t="s">
        <v>265</v>
      </c>
      <c r="G5" s="11" t="s">
        <v>266</v>
      </c>
      <c r="H5" s="11"/>
      <c r="I5" s="11"/>
      <c r="J5" s="24"/>
    </row>
    <row r="6" ht="24" customHeight="1" spans="1:10">
      <c r="A6" s="12" t="s">
        <v>270</v>
      </c>
      <c r="B6" s="10">
        <f>C6</f>
        <v>0.194</v>
      </c>
      <c r="C6" s="10">
        <f>SUM(D6:G6)</f>
        <v>0.194</v>
      </c>
      <c r="D6" s="10"/>
      <c r="E6" s="13">
        <v>0.194</v>
      </c>
      <c r="F6" s="11"/>
      <c r="G6" s="11"/>
      <c r="H6" s="11"/>
      <c r="I6" s="11"/>
      <c r="J6" s="24"/>
    </row>
    <row r="7" ht="24" customHeight="1" spans="1:10">
      <c r="A7" s="12" t="s">
        <v>271</v>
      </c>
      <c r="B7" s="10">
        <f t="shared" ref="B7:B49" si="0">C7</f>
        <v>16</v>
      </c>
      <c r="C7" s="10">
        <f t="shared" ref="C7:C49" si="1">SUM(D7:G7)</f>
        <v>16</v>
      </c>
      <c r="D7" s="10"/>
      <c r="E7" s="13">
        <v>16</v>
      </c>
      <c r="F7" s="11"/>
      <c r="G7" s="11"/>
      <c r="H7" s="11"/>
      <c r="I7" s="11"/>
      <c r="J7" s="24"/>
    </row>
    <row r="8" ht="24" customHeight="1" spans="1:10">
      <c r="A8" s="12" t="s">
        <v>272</v>
      </c>
      <c r="B8" s="10">
        <f t="shared" si="0"/>
        <v>5</v>
      </c>
      <c r="C8" s="10">
        <f t="shared" si="1"/>
        <v>5</v>
      </c>
      <c r="D8" s="10"/>
      <c r="E8" s="13">
        <v>5</v>
      </c>
      <c r="F8" s="11"/>
      <c r="G8" s="11"/>
      <c r="H8" s="11"/>
      <c r="I8" s="11"/>
      <c r="J8" s="24"/>
    </row>
    <row r="9" ht="24" customHeight="1" spans="1:10">
      <c r="A9" s="12" t="s">
        <v>273</v>
      </c>
      <c r="B9" s="10">
        <f t="shared" si="0"/>
        <v>24</v>
      </c>
      <c r="C9" s="10">
        <f t="shared" si="1"/>
        <v>24</v>
      </c>
      <c r="D9" s="10"/>
      <c r="E9" s="13">
        <v>24</v>
      </c>
      <c r="F9" s="11"/>
      <c r="G9" s="11"/>
      <c r="H9" s="11"/>
      <c r="I9" s="11"/>
      <c r="J9" s="24"/>
    </row>
    <row r="10" ht="24" customHeight="1" spans="1:10">
      <c r="A10" s="12" t="s">
        <v>274</v>
      </c>
      <c r="B10" s="10">
        <f t="shared" si="0"/>
        <v>3</v>
      </c>
      <c r="C10" s="10">
        <f t="shared" si="1"/>
        <v>3</v>
      </c>
      <c r="D10" s="10"/>
      <c r="E10" s="13">
        <v>3</v>
      </c>
      <c r="F10" s="11"/>
      <c r="G10" s="11"/>
      <c r="H10" s="11"/>
      <c r="I10" s="11"/>
      <c r="J10" s="24"/>
    </row>
    <row r="11" ht="24" customHeight="1" spans="1:10">
      <c r="A11" s="12" t="s">
        <v>275</v>
      </c>
      <c r="B11" s="10">
        <f t="shared" si="0"/>
        <v>2.94</v>
      </c>
      <c r="C11" s="10">
        <f t="shared" si="1"/>
        <v>2.94</v>
      </c>
      <c r="D11" s="10"/>
      <c r="E11" s="13">
        <v>2.94</v>
      </c>
      <c r="F11" s="11"/>
      <c r="G11" s="11"/>
      <c r="H11" s="11"/>
      <c r="I11" s="11"/>
      <c r="J11" s="24"/>
    </row>
    <row r="12" ht="24" customHeight="1" spans="1:10">
      <c r="A12" s="12" t="s">
        <v>276</v>
      </c>
      <c r="B12" s="10">
        <f t="shared" si="0"/>
        <v>25</v>
      </c>
      <c r="C12" s="10">
        <f t="shared" si="1"/>
        <v>25</v>
      </c>
      <c r="D12" s="10"/>
      <c r="E12" s="13">
        <v>25</v>
      </c>
      <c r="F12" s="11"/>
      <c r="G12" s="11"/>
      <c r="H12" s="11"/>
      <c r="I12" s="11"/>
      <c r="J12" s="24"/>
    </row>
    <row r="13" ht="24" customHeight="1" spans="1:10">
      <c r="A13" s="12" t="s">
        <v>277</v>
      </c>
      <c r="B13" s="10">
        <f t="shared" si="0"/>
        <v>172.125</v>
      </c>
      <c r="C13" s="10">
        <f t="shared" si="1"/>
        <v>172.125</v>
      </c>
      <c r="D13" s="10"/>
      <c r="E13" s="13">
        <v>172.125</v>
      </c>
      <c r="F13" s="11"/>
      <c r="G13" s="11"/>
      <c r="H13" s="11"/>
      <c r="I13" s="11"/>
      <c r="J13" s="24"/>
    </row>
    <row r="14" ht="24" customHeight="1" spans="1:10">
      <c r="A14" s="12" t="s">
        <v>278</v>
      </c>
      <c r="B14" s="10">
        <f t="shared" si="0"/>
        <v>418.5</v>
      </c>
      <c r="C14" s="10">
        <f t="shared" si="1"/>
        <v>418.5</v>
      </c>
      <c r="D14" s="10"/>
      <c r="E14" s="13">
        <v>418.5</v>
      </c>
      <c r="F14" s="11"/>
      <c r="G14" s="11"/>
      <c r="H14" s="11"/>
      <c r="I14" s="11"/>
      <c r="J14" s="24"/>
    </row>
    <row r="15" ht="34.5" customHeight="1" spans="1:10">
      <c r="A15" s="12" t="s">
        <v>279</v>
      </c>
      <c r="B15" s="10">
        <f t="shared" si="0"/>
        <v>1.26</v>
      </c>
      <c r="C15" s="10">
        <f t="shared" si="1"/>
        <v>1.26</v>
      </c>
      <c r="D15" s="14"/>
      <c r="E15" s="13">
        <v>1.26</v>
      </c>
      <c r="F15" s="15"/>
      <c r="G15" s="15"/>
      <c r="H15" s="15"/>
      <c r="I15" s="15"/>
      <c r="J15" s="25"/>
    </row>
    <row r="16" ht="34.5" customHeight="1" spans="1:10">
      <c r="A16" s="12" t="s">
        <v>280</v>
      </c>
      <c r="B16" s="10">
        <f t="shared" si="0"/>
        <v>25</v>
      </c>
      <c r="C16" s="10">
        <f t="shared" si="1"/>
        <v>25</v>
      </c>
      <c r="D16" s="16"/>
      <c r="E16" s="13">
        <v>25</v>
      </c>
      <c r="F16" s="15"/>
      <c r="G16" s="15"/>
      <c r="H16" s="15"/>
      <c r="I16" s="15"/>
      <c r="J16" s="25"/>
    </row>
    <row r="17" ht="34.5" customHeight="1" spans="1:10">
      <c r="A17" s="12" t="s">
        <v>281</v>
      </c>
      <c r="B17" s="10">
        <f t="shared" si="0"/>
        <v>11</v>
      </c>
      <c r="C17" s="17">
        <f t="shared" si="1"/>
        <v>11</v>
      </c>
      <c r="D17" s="14"/>
      <c r="E17" s="18">
        <v>11</v>
      </c>
      <c r="F17" s="19"/>
      <c r="G17" s="15"/>
      <c r="H17" s="15"/>
      <c r="I17" s="15"/>
      <c r="J17" s="25"/>
    </row>
    <row r="18" ht="34.5" customHeight="1" spans="1:10">
      <c r="A18" s="12" t="s">
        <v>282</v>
      </c>
      <c r="B18" s="10">
        <f t="shared" si="0"/>
        <v>0.002146</v>
      </c>
      <c r="C18" s="17">
        <f t="shared" si="1"/>
        <v>0.002146</v>
      </c>
      <c r="D18" s="18">
        <v>0.002146</v>
      </c>
      <c r="E18" s="20"/>
      <c r="F18" s="15"/>
      <c r="G18" s="15"/>
      <c r="H18" s="15"/>
      <c r="I18" s="15"/>
      <c r="J18" s="25"/>
    </row>
    <row r="19" ht="34.5" customHeight="1" spans="1:10">
      <c r="A19" s="12" t="s">
        <v>283</v>
      </c>
      <c r="B19" s="10">
        <f t="shared" si="0"/>
        <v>1.1</v>
      </c>
      <c r="C19" s="17">
        <f t="shared" si="1"/>
        <v>1.1</v>
      </c>
      <c r="D19" s="18">
        <v>1.1</v>
      </c>
      <c r="E19" s="20"/>
      <c r="F19" s="15"/>
      <c r="G19" s="15"/>
      <c r="H19" s="15"/>
      <c r="I19" s="15"/>
      <c r="J19" s="25"/>
    </row>
    <row r="20" ht="34.5" customHeight="1" spans="1:10">
      <c r="A20" s="12" t="s">
        <v>284</v>
      </c>
      <c r="B20" s="10">
        <f t="shared" si="0"/>
        <v>2.8</v>
      </c>
      <c r="C20" s="17">
        <f t="shared" si="1"/>
        <v>2.8</v>
      </c>
      <c r="D20" s="18">
        <v>2.8</v>
      </c>
      <c r="E20" s="20"/>
      <c r="F20" s="15"/>
      <c r="G20" s="15"/>
      <c r="H20" s="15"/>
      <c r="I20" s="15"/>
      <c r="J20" s="25"/>
    </row>
    <row r="21" ht="34.5" customHeight="1" spans="1:10">
      <c r="A21" s="12" t="s">
        <v>285</v>
      </c>
      <c r="B21" s="10">
        <f t="shared" si="0"/>
        <v>3.2</v>
      </c>
      <c r="C21" s="17">
        <f t="shared" si="1"/>
        <v>3.2</v>
      </c>
      <c r="D21" s="18">
        <v>3.2</v>
      </c>
      <c r="E21" s="20"/>
      <c r="F21" s="15"/>
      <c r="G21" s="15"/>
      <c r="H21" s="15"/>
      <c r="I21" s="15"/>
      <c r="J21" s="25"/>
    </row>
    <row r="22" ht="34.5" customHeight="1" spans="1:10">
      <c r="A22" s="12" t="s">
        <v>286</v>
      </c>
      <c r="B22" s="10">
        <f t="shared" si="0"/>
        <v>989.41381</v>
      </c>
      <c r="C22" s="17">
        <f t="shared" si="1"/>
        <v>989.41381</v>
      </c>
      <c r="D22" s="18">
        <v>989.41381</v>
      </c>
      <c r="E22" s="20"/>
      <c r="F22" s="15"/>
      <c r="G22" s="15"/>
      <c r="H22" s="15"/>
      <c r="I22" s="15"/>
      <c r="J22" s="25"/>
    </row>
    <row r="23" ht="34.5" customHeight="1" spans="1:10">
      <c r="A23" s="12" t="s">
        <v>287</v>
      </c>
      <c r="B23" s="10">
        <f t="shared" si="0"/>
        <v>0.003924</v>
      </c>
      <c r="C23" s="17">
        <f t="shared" si="1"/>
        <v>0.003924</v>
      </c>
      <c r="D23" s="18">
        <v>0.003924</v>
      </c>
      <c r="E23" s="20"/>
      <c r="F23" s="15"/>
      <c r="G23" s="15"/>
      <c r="H23" s="15"/>
      <c r="I23" s="15"/>
      <c r="J23" s="25"/>
    </row>
    <row r="24" ht="34.5" customHeight="1" spans="1:10">
      <c r="A24" s="12" t="s">
        <v>288</v>
      </c>
      <c r="B24" s="10">
        <f t="shared" si="0"/>
        <v>0.353538</v>
      </c>
      <c r="C24" s="17">
        <f t="shared" si="1"/>
        <v>0.353538</v>
      </c>
      <c r="D24" s="18">
        <v>0.353538</v>
      </c>
      <c r="E24" s="20"/>
      <c r="F24" s="15"/>
      <c r="G24" s="15"/>
      <c r="H24" s="15"/>
      <c r="I24" s="15"/>
      <c r="J24" s="25"/>
    </row>
    <row r="25" ht="34.5" customHeight="1" spans="1:10">
      <c r="A25" s="12" t="s">
        <v>289</v>
      </c>
      <c r="B25" s="10">
        <f t="shared" si="0"/>
        <v>0.3297</v>
      </c>
      <c r="C25" s="17">
        <f t="shared" si="1"/>
        <v>0.3297</v>
      </c>
      <c r="D25" s="18">
        <v>0.3297</v>
      </c>
      <c r="E25" s="20"/>
      <c r="F25" s="15"/>
      <c r="G25" s="15"/>
      <c r="H25" s="15"/>
      <c r="I25" s="15"/>
      <c r="J25" s="25"/>
    </row>
    <row r="26" ht="34.5" customHeight="1" spans="1:10">
      <c r="A26" s="12" t="s">
        <v>288</v>
      </c>
      <c r="B26" s="10">
        <f t="shared" si="0"/>
        <v>0.6</v>
      </c>
      <c r="C26" s="17">
        <f t="shared" si="1"/>
        <v>0.6</v>
      </c>
      <c r="D26" s="18">
        <v>0.6</v>
      </c>
      <c r="E26" s="20"/>
      <c r="F26" s="15"/>
      <c r="G26" s="15"/>
      <c r="H26" s="15"/>
      <c r="I26" s="15"/>
      <c r="J26" s="25"/>
    </row>
    <row r="27" ht="34.5" customHeight="1" spans="1:10">
      <c r="A27" s="12" t="s">
        <v>290</v>
      </c>
      <c r="B27" s="10">
        <f t="shared" si="0"/>
        <v>9.5</v>
      </c>
      <c r="C27" s="17">
        <f t="shared" si="1"/>
        <v>9.5</v>
      </c>
      <c r="D27" s="18">
        <v>9.5</v>
      </c>
      <c r="E27" s="20"/>
      <c r="F27" s="15"/>
      <c r="G27" s="15"/>
      <c r="H27" s="15"/>
      <c r="I27" s="15"/>
      <c r="J27" s="25"/>
    </row>
    <row r="28" ht="34.5" customHeight="1" spans="1:10">
      <c r="A28" s="12" t="s">
        <v>291</v>
      </c>
      <c r="B28" s="10">
        <f t="shared" si="0"/>
        <v>93.852</v>
      </c>
      <c r="C28" s="17">
        <f t="shared" si="1"/>
        <v>93.852</v>
      </c>
      <c r="D28" s="18">
        <v>93.852</v>
      </c>
      <c r="E28" s="20"/>
      <c r="F28" s="15"/>
      <c r="G28" s="15"/>
      <c r="H28" s="15"/>
      <c r="I28" s="15"/>
      <c r="J28" s="25"/>
    </row>
    <row r="29" ht="34.5" customHeight="1" spans="1:10">
      <c r="A29" s="12" t="s">
        <v>292</v>
      </c>
      <c r="B29" s="10">
        <f t="shared" si="0"/>
        <v>35.857876</v>
      </c>
      <c r="C29" s="17">
        <f t="shared" si="1"/>
        <v>35.857876</v>
      </c>
      <c r="D29" s="18">
        <v>35.857876</v>
      </c>
      <c r="E29" s="20"/>
      <c r="F29" s="15"/>
      <c r="G29" s="15"/>
      <c r="H29" s="15"/>
      <c r="I29" s="15"/>
      <c r="J29" s="25"/>
    </row>
    <row r="30" ht="34.5" customHeight="1" spans="1:10">
      <c r="A30" s="12" t="s">
        <v>283</v>
      </c>
      <c r="B30" s="10">
        <f t="shared" si="0"/>
        <v>1.1</v>
      </c>
      <c r="C30" s="17">
        <f t="shared" si="1"/>
        <v>1.1</v>
      </c>
      <c r="D30" s="18">
        <v>1.1</v>
      </c>
      <c r="E30" s="20"/>
      <c r="F30" s="15"/>
      <c r="G30" s="15"/>
      <c r="H30" s="15"/>
      <c r="I30" s="15"/>
      <c r="J30" s="25"/>
    </row>
    <row r="31" ht="34.5" customHeight="1" spans="1:10">
      <c r="A31" s="12" t="s">
        <v>293</v>
      </c>
      <c r="B31" s="10">
        <f t="shared" si="0"/>
        <v>58.65</v>
      </c>
      <c r="C31" s="17">
        <f t="shared" si="1"/>
        <v>58.65</v>
      </c>
      <c r="D31" s="18">
        <v>58.65</v>
      </c>
      <c r="E31" s="20"/>
      <c r="F31" s="15"/>
      <c r="G31" s="15"/>
      <c r="H31" s="15"/>
      <c r="I31" s="15"/>
      <c r="J31" s="25"/>
    </row>
    <row r="32" ht="34.5" customHeight="1" spans="1:10">
      <c r="A32" s="12" t="s">
        <v>294</v>
      </c>
      <c r="B32" s="10">
        <f t="shared" si="0"/>
        <v>39.625</v>
      </c>
      <c r="C32" s="17">
        <f t="shared" si="1"/>
        <v>39.625</v>
      </c>
      <c r="D32" s="18">
        <v>39.625</v>
      </c>
      <c r="E32" s="20"/>
      <c r="F32" s="15"/>
      <c r="G32" s="15"/>
      <c r="H32" s="15"/>
      <c r="I32" s="15"/>
      <c r="J32" s="25"/>
    </row>
    <row r="33" ht="34.5" customHeight="1" spans="1:10">
      <c r="A33" s="12" t="s">
        <v>295</v>
      </c>
      <c r="B33" s="10">
        <f t="shared" si="0"/>
        <v>12.1</v>
      </c>
      <c r="C33" s="17">
        <f t="shared" si="1"/>
        <v>12.1</v>
      </c>
      <c r="D33" s="18">
        <v>12.1</v>
      </c>
      <c r="E33" s="20"/>
      <c r="F33" s="15"/>
      <c r="G33" s="15"/>
      <c r="H33" s="15"/>
      <c r="I33" s="15"/>
      <c r="J33" s="25"/>
    </row>
    <row r="34" ht="34.5" customHeight="1" spans="1:10">
      <c r="A34" s="12" t="s">
        <v>296</v>
      </c>
      <c r="B34" s="10">
        <f t="shared" si="0"/>
        <v>141.47184</v>
      </c>
      <c r="C34" s="17">
        <f t="shared" si="1"/>
        <v>141.47184</v>
      </c>
      <c r="D34" s="18">
        <v>141.47184</v>
      </c>
      <c r="E34" s="20"/>
      <c r="F34" s="15"/>
      <c r="G34" s="15"/>
      <c r="H34" s="15"/>
      <c r="I34" s="15"/>
      <c r="J34" s="25"/>
    </row>
    <row r="35" ht="34.5" customHeight="1" spans="1:10">
      <c r="A35" s="12" t="s">
        <v>297</v>
      </c>
      <c r="B35" s="10">
        <f t="shared" si="0"/>
        <v>117.3</v>
      </c>
      <c r="C35" s="17">
        <f t="shared" si="1"/>
        <v>117.3</v>
      </c>
      <c r="D35" s="18">
        <v>117.3</v>
      </c>
      <c r="E35" s="20"/>
      <c r="F35" s="15"/>
      <c r="G35" s="15"/>
      <c r="H35" s="15"/>
      <c r="I35" s="15"/>
      <c r="J35" s="25"/>
    </row>
    <row r="36" ht="34.5" customHeight="1" spans="1:10">
      <c r="A36" s="12" t="s">
        <v>298</v>
      </c>
      <c r="B36" s="10">
        <f t="shared" si="0"/>
        <v>87.175</v>
      </c>
      <c r="C36" s="17">
        <f t="shared" si="1"/>
        <v>87.175</v>
      </c>
      <c r="D36" s="18">
        <v>87.175</v>
      </c>
      <c r="E36" s="20"/>
      <c r="F36" s="15"/>
      <c r="G36" s="15"/>
      <c r="H36" s="15"/>
      <c r="I36" s="15"/>
      <c r="J36" s="25"/>
    </row>
    <row r="37" ht="34.5" customHeight="1" spans="1:10">
      <c r="A37" s="12" t="s">
        <v>299</v>
      </c>
      <c r="B37" s="10">
        <f t="shared" si="0"/>
        <v>304.401592</v>
      </c>
      <c r="C37" s="17">
        <f t="shared" si="1"/>
        <v>304.401592</v>
      </c>
      <c r="D37" s="18">
        <v>304.401592</v>
      </c>
      <c r="E37" s="20"/>
      <c r="F37" s="15"/>
      <c r="G37" s="15"/>
      <c r="H37" s="15"/>
      <c r="I37" s="15"/>
      <c r="J37" s="25"/>
    </row>
    <row r="38" ht="34.5" customHeight="1" spans="1:10">
      <c r="A38" s="12" t="s">
        <v>300</v>
      </c>
      <c r="B38" s="10">
        <f t="shared" si="0"/>
        <v>128</v>
      </c>
      <c r="C38" s="17">
        <f t="shared" si="1"/>
        <v>128</v>
      </c>
      <c r="D38" s="18">
        <v>128</v>
      </c>
      <c r="E38" s="20"/>
      <c r="F38" s="15"/>
      <c r="G38" s="15"/>
      <c r="H38" s="15"/>
      <c r="I38" s="15"/>
      <c r="J38" s="25"/>
    </row>
    <row r="39" ht="34.5" customHeight="1" spans="1:10">
      <c r="A39" s="12" t="s">
        <v>301</v>
      </c>
      <c r="B39" s="10">
        <f t="shared" si="0"/>
        <v>1000</v>
      </c>
      <c r="C39" s="17">
        <f t="shared" si="1"/>
        <v>1000</v>
      </c>
      <c r="D39" s="18">
        <v>1000</v>
      </c>
      <c r="E39" s="20"/>
      <c r="F39" s="15"/>
      <c r="G39" s="15"/>
      <c r="H39" s="15"/>
      <c r="I39" s="15"/>
      <c r="J39" s="25"/>
    </row>
    <row r="40" ht="34.5" customHeight="1" spans="1:10">
      <c r="A40" s="12" t="s">
        <v>302</v>
      </c>
      <c r="B40" s="10">
        <f t="shared" si="0"/>
        <v>0.170013</v>
      </c>
      <c r="C40" s="17">
        <f t="shared" si="1"/>
        <v>0.170013</v>
      </c>
      <c r="D40" s="18">
        <v>0.170013</v>
      </c>
      <c r="E40" s="20"/>
      <c r="F40" s="15"/>
      <c r="G40" s="15"/>
      <c r="H40" s="15"/>
      <c r="I40" s="15"/>
      <c r="J40" s="25"/>
    </row>
    <row r="41" ht="34.5" customHeight="1" spans="1:10">
      <c r="A41" s="12" t="s">
        <v>303</v>
      </c>
      <c r="B41" s="10">
        <f t="shared" si="0"/>
        <v>0.18</v>
      </c>
      <c r="C41" s="17">
        <f t="shared" si="1"/>
        <v>0.18</v>
      </c>
      <c r="D41" s="18">
        <v>0.18</v>
      </c>
      <c r="E41" s="20"/>
      <c r="F41" s="15"/>
      <c r="G41" s="15"/>
      <c r="H41" s="15"/>
      <c r="I41" s="15"/>
      <c r="J41" s="25"/>
    </row>
    <row r="42" ht="34.5" customHeight="1" spans="1:10">
      <c r="A42" s="12" t="s">
        <v>304</v>
      </c>
      <c r="B42" s="10">
        <f t="shared" si="0"/>
        <v>4</v>
      </c>
      <c r="C42" s="17">
        <f t="shared" si="1"/>
        <v>4</v>
      </c>
      <c r="D42" s="18">
        <v>4</v>
      </c>
      <c r="E42" s="20"/>
      <c r="F42" s="15"/>
      <c r="G42" s="15"/>
      <c r="H42" s="15"/>
      <c r="I42" s="15"/>
      <c r="J42" s="25"/>
    </row>
    <row r="43" ht="34.5" customHeight="1" spans="1:10">
      <c r="A43" s="12" t="s">
        <v>305</v>
      </c>
      <c r="B43" s="10">
        <f t="shared" si="0"/>
        <v>0.96</v>
      </c>
      <c r="C43" s="17">
        <f t="shared" si="1"/>
        <v>0.96</v>
      </c>
      <c r="D43" s="18">
        <v>0.96</v>
      </c>
      <c r="E43" s="20"/>
      <c r="F43" s="15"/>
      <c r="G43" s="15"/>
      <c r="H43" s="15"/>
      <c r="I43" s="15"/>
      <c r="J43" s="25"/>
    </row>
    <row r="44" ht="34.5" customHeight="1" spans="1:10">
      <c r="A44" s="12" t="s">
        <v>306</v>
      </c>
      <c r="B44" s="10">
        <f t="shared" si="0"/>
        <v>30</v>
      </c>
      <c r="C44" s="17">
        <f t="shared" si="1"/>
        <v>30</v>
      </c>
      <c r="D44" s="18">
        <v>30</v>
      </c>
      <c r="E44" s="20"/>
      <c r="F44" s="15"/>
      <c r="G44" s="15"/>
      <c r="H44" s="15"/>
      <c r="I44" s="15"/>
      <c r="J44" s="25"/>
    </row>
    <row r="45" ht="34.5" customHeight="1" spans="1:10">
      <c r="A45" s="12" t="s">
        <v>307</v>
      </c>
      <c r="B45" s="10">
        <f t="shared" si="0"/>
        <v>6873.116841</v>
      </c>
      <c r="C45" s="17">
        <f t="shared" si="1"/>
        <v>6873.116841</v>
      </c>
      <c r="D45" s="18">
        <v>6873.116841</v>
      </c>
      <c r="E45" s="20"/>
      <c r="F45" s="15"/>
      <c r="G45" s="15"/>
      <c r="H45" s="15"/>
      <c r="I45" s="15"/>
      <c r="J45" s="25"/>
    </row>
    <row r="46" ht="34.5" customHeight="1" spans="1:10">
      <c r="A46" s="12" t="s">
        <v>308</v>
      </c>
      <c r="B46" s="10">
        <f t="shared" si="0"/>
        <v>0.117294</v>
      </c>
      <c r="C46" s="17">
        <f t="shared" si="1"/>
        <v>0.117294</v>
      </c>
      <c r="D46" s="18">
        <v>0.117294</v>
      </c>
      <c r="E46" s="20"/>
      <c r="F46" s="15"/>
      <c r="G46" s="15"/>
      <c r="H46" s="15"/>
      <c r="I46" s="15"/>
      <c r="J46" s="25"/>
    </row>
    <row r="47" ht="34.5" customHeight="1" spans="1:10">
      <c r="A47" s="12" t="s">
        <v>285</v>
      </c>
      <c r="B47" s="10">
        <f t="shared" si="0"/>
        <v>1</v>
      </c>
      <c r="C47" s="17">
        <f t="shared" si="1"/>
        <v>1</v>
      </c>
      <c r="D47" s="18">
        <v>1</v>
      </c>
      <c r="E47" s="20"/>
      <c r="F47" s="15"/>
      <c r="G47" s="15"/>
      <c r="H47" s="15"/>
      <c r="I47" s="15"/>
      <c r="J47" s="25"/>
    </row>
    <row r="48" ht="34.5" customHeight="1" spans="1:10">
      <c r="A48" s="12" t="s">
        <v>285</v>
      </c>
      <c r="B48" s="10">
        <f t="shared" si="0"/>
        <v>0.8</v>
      </c>
      <c r="C48" s="17">
        <f t="shared" si="1"/>
        <v>0.8</v>
      </c>
      <c r="D48" s="18">
        <v>0.8</v>
      </c>
      <c r="E48" s="20"/>
      <c r="F48" s="15"/>
      <c r="G48" s="15"/>
      <c r="H48" s="15"/>
      <c r="I48" s="15"/>
      <c r="J48" s="25"/>
    </row>
    <row r="49" ht="34.5" customHeight="1" spans="1:10">
      <c r="A49" s="12" t="s">
        <v>295</v>
      </c>
      <c r="B49" s="10">
        <f t="shared" si="0"/>
        <v>0.038935</v>
      </c>
      <c r="C49" s="17">
        <f t="shared" si="1"/>
        <v>0.038935</v>
      </c>
      <c r="D49" s="18">
        <v>0.038935</v>
      </c>
      <c r="E49" s="20"/>
      <c r="F49" s="15"/>
      <c r="G49" s="15"/>
      <c r="H49" s="15"/>
      <c r="I49" s="15"/>
      <c r="J49" s="25"/>
    </row>
    <row r="50" ht="34.5" customHeight="1" spans="1:10">
      <c r="A50" s="11" t="s">
        <v>84</v>
      </c>
      <c r="B50" s="21">
        <f t="shared" ref="B50:D50" si="2">SUM(B6:B49)</f>
        <v>10641.238509</v>
      </c>
      <c r="C50" s="21">
        <f t="shared" si="2"/>
        <v>10641.238509</v>
      </c>
      <c r="D50" s="21">
        <f t="shared" ref="D50" si="3">SUM(D6:D49)</f>
        <v>9937.219509</v>
      </c>
      <c r="E50" s="21">
        <f t="shared" ref="E50" si="4">SUM(E6:E49)</f>
        <v>704.019</v>
      </c>
      <c r="F50" s="22"/>
      <c r="G50" s="22"/>
      <c r="H50" s="22"/>
      <c r="I50" s="22"/>
      <c r="J50" s="26"/>
    </row>
  </sheetData>
  <mergeCells count="7">
    <mergeCell ref="A2:I2"/>
    <mergeCell ref="C4:G4"/>
    <mergeCell ref="A4:A5"/>
    <mergeCell ref="B4:B5"/>
    <mergeCell ref="H4:H5"/>
    <mergeCell ref="I4:I5"/>
    <mergeCell ref="J4:J5"/>
  </mergeCells>
  <pageMargins left="0.708661417322835" right="0.17" top="0.748031496062992" bottom="0.748031496062992" header="0.31496062992126" footer="0.31496062992126"/>
  <pageSetup paperSize="9" scale="85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6" sqref="A16"/>
    </sheetView>
  </sheetViews>
  <sheetFormatPr defaultColWidth="9" defaultRowHeight="13.5" outlineLevelRow="3"/>
  <cols>
    <col min="1" max="1" width="91.75" customWidth="1"/>
  </cols>
  <sheetData>
    <row r="1" ht="62.25" customHeight="1" spans="1:1">
      <c r="A1" s="1" t="s">
        <v>309</v>
      </c>
    </row>
    <row r="2" ht="44.25" customHeight="1" spans="1:1">
      <c r="A2" s="2" t="s">
        <v>310</v>
      </c>
    </row>
    <row r="3" ht="30.75" customHeight="1" spans="1:1">
      <c r="A3" s="3" t="s">
        <v>311</v>
      </c>
    </row>
    <row r="4" ht="30.75" customHeight="1" spans="1:1">
      <c r="A4" s="3" t="s">
        <v>312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B1:B18"/>
  <sheetViews>
    <sheetView topLeftCell="A13" workbookViewId="0">
      <selection activeCell="B17" sqref="B17"/>
    </sheetView>
  </sheetViews>
  <sheetFormatPr defaultColWidth="9" defaultRowHeight="13.5" outlineLevelCol="1"/>
  <cols>
    <col min="2" max="2" width="77.125" customWidth="1"/>
  </cols>
  <sheetData>
    <row r="1" ht="44.25" customHeight="1" spans="2:2">
      <c r="B1" s="68" t="s">
        <v>3</v>
      </c>
    </row>
    <row r="2" ht="39.75" customHeight="1" spans="2:2">
      <c r="B2" s="69" t="s">
        <v>4</v>
      </c>
    </row>
    <row r="3" ht="39.75" customHeight="1" spans="2:2">
      <c r="B3" s="70" t="s">
        <v>5</v>
      </c>
    </row>
    <row r="4" ht="39.75" customHeight="1" spans="2:2">
      <c r="B4" s="70" t="s">
        <v>6</v>
      </c>
    </row>
    <row r="5" ht="39.75" customHeight="1" spans="2:2">
      <c r="B5" s="69" t="s">
        <v>7</v>
      </c>
    </row>
    <row r="6" ht="39.75" customHeight="1" spans="2:2">
      <c r="B6" s="70" t="s">
        <v>8</v>
      </c>
    </row>
    <row r="7" ht="39.75" customHeight="1" spans="2:2">
      <c r="B7" s="70" t="s">
        <v>9</v>
      </c>
    </row>
    <row r="8" ht="39.75" customHeight="1" spans="2:2">
      <c r="B8" s="70" t="s">
        <v>10</v>
      </c>
    </row>
    <row r="9" ht="39.75" customHeight="1" spans="2:2">
      <c r="B9" s="70" t="s">
        <v>11</v>
      </c>
    </row>
    <row r="10" ht="39.75" customHeight="1" spans="2:2">
      <c r="B10" s="70" t="s">
        <v>12</v>
      </c>
    </row>
    <row r="11" ht="39.75" customHeight="1" spans="2:2">
      <c r="B11" s="70" t="s">
        <v>13</v>
      </c>
    </row>
    <row r="12" ht="39.75" customHeight="1" spans="2:2">
      <c r="B12" s="70" t="s">
        <v>14</v>
      </c>
    </row>
    <row r="13" ht="39.75" customHeight="1" spans="2:2">
      <c r="B13" s="70" t="s">
        <v>15</v>
      </c>
    </row>
    <row r="14" ht="39.75" customHeight="1" spans="2:2">
      <c r="B14" s="70" t="s">
        <v>16</v>
      </c>
    </row>
    <row r="15" ht="39.75" customHeight="1" spans="2:2">
      <c r="B15" s="70" t="s">
        <v>17</v>
      </c>
    </row>
    <row r="16" ht="39.75" customHeight="1" spans="2:2">
      <c r="B16" s="70" t="s">
        <v>18</v>
      </c>
    </row>
    <row r="17" ht="39.75" customHeight="1" spans="2:2">
      <c r="B17" s="69" t="s">
        <v>19</v>
      </c>
    </row>
    <row r="18" ht="39.75" customHeight="1" spans="2:2">
      <c r="B18" s="69" t="s">
        <v>20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I9"/>
  <sheetViews>
    <sheetView workbookViewId="0">
      <selection activeCell="L4" sqref="L4"/>
    </sheetView>
  </sheetViews>
  <sheetFormatPr defaultColWidth="9" defaultRowHeight="13.5"/>
  <sheetData>
    <row r="1" ht="31.5" spans="1:9">
      <c r="A1" s="1" t="s">
        <v>21</v>
      </c>
      <c r="B1" s="1"/>
      <c r="C1" s="1"/>
      <c r="D1" s="1"/>
      <c r="E1" s="1"/>
      <c r="F1" s="1"/>
      <c r="G1" s="1"/>
      <c r="H1" s="1"/>
      <c r="I1" s="1"/>
    </row>
    <row r="2" s="65" customFormat="1" ht="24.75" customHeight="1" spans="1:9">
      <c r="A2" s="66" t="s">
        <v>22</v>
      </c>
      <c r="B2" s="66"/>
      <c r="C2" s="66"/>
      <c r="D2" s="66"/>
      <c r="E2" s="66"/>
      <c r="F2" s="66"/>
      <c r="G2" s="66"/>
      <c r="H2" s="66"/>
      <c r="I2" s="66"/>
    </row>
    <row r="3" ht="24.75" customHeight="1" spans="1:9">
      <c r="A3" s="67" t="s">
        <v>23</v>
      </c>
      <c r="B3" s="67"/>
      <c r="C3" s="67"/>
      <c r="D3" s="67"/>
      <c r="E3" s="67"/>
      <c r="F3" s="67"/>
      <c r="G3" s="67"/>
      <c r="H3" s="67"/>
      <c r="I3" s="67"/>
    </row>
    <row r="4" ht="55" customHeight="1" spans="1:9">
      <c r="A4" s="67"/>
      <c r="B4" s="67"/>
      <c r="C4" s="67"/>
      <c r="D4" s="67"/>
      <c r="E4" s="67"/>
      <c r="F4" s="67"/>
      <c r="G4" s="67"/>
      <c r="H4" s="67"/>
      <c r="I4" s="67"/>
    </row>
    <row r="5" s="4" customFormat="1" ht="24.75" customHeight="1" spans="1:9">
      <c r="A5" s="66" t="s">
        <v>24</v>
      </c>
      <c r="B5" s="66"/>
      <c r="C5" s="66"/>
      <c r="D5" s="66"/>
      <c r="E5" s="66"/>
      <c r="F5" s="66"/>
      <c r="G5" s="66"/>
      <c r="H5" s="66"/>
      <c r="I5" s="66"/>
    </row>
    <row r="6" ht="24.75" customHeight="1" spans="1:9">
      <c r="A6" s="67" t="s">
        <v>25</v>
      </c>
      <c r="B6" s="67"/>
      <c r="C6" s="67"/>
      <c r="D6" s="67"/>
      <c r="E6" s="67"/>
      <c r="F6" s="67"/>
      <c r="G6" s="67"/>
      <c r="H6" s="67"/>
      <c r="I6" s="67"/>
    </row>
    <row r="7" ht="46" customHeight="1" spans="1:9">
      <c r="A7" s="67"/>
      <c r="B7" s="67"/>
      <c r="C7" s="67"/>
      <c r="D7" s="67"/>
      <c r="E7" s="67"/>
      <c r="F7" s="67"/>
      <c r="G7" s="67"/>
      <c r="H7" s="67"/>
      <c r="I7" s="67"/>
    </row>
    <row r="8" ht="24.75" customHeight="1" spans="1:9">
      <c r="A8" s="67" t="s">
        <v>26</v>
      </c>
      <c r="B8" s="67"/>
      <c r="C8" s="67"/>
      <c r="D8" s="67"/>
      <c r="E8" s="67"/>
      <c r="F8" s="67"/>
      <c r="G8" s="67"/>
      <c r="H8" s="67"/>
      <c r="I8" s="67"/>
    </row>
    <row r="9" ht="48" customHeight="1" spans="1:9">
      <c r="A9" s="67"/>
      <c r="B9" s="67"/>
      <c r="C9" s="67"/>
      <c r="D9" s="67"/>
      <c r="E9" s="67"/>
      <c r="F9" s="67"/>
      <c r="G9" s="67"/>
      <c r="H9" s="67"/>
      <c r="I9" s="67"/>
    </row>
  </sheetData>
  <mergeCells count="6">
    <mergeCell ref="A1:I1"/>
    <mergeCell ref="A2:I2"/>
    <mergeCell ref="A5:I5"/>
    <mergeCell ref="A3:I4"/>
    <mergeCell ref="A6:I7"/>
    <mergeCell ref="A8:I9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9:I23"/>
  <sheetViews>
    <sheetView workbookViewId="0">
      <selection activeCell="A19" sqref="A19:I20"/>
    </sheetView>
  </sheetViews>
  <sheetFormatPr defaultColWidth="9" defaultRowHeight="13.5"/>
  <sheetData>
    <row r="19" ht="27.75" customHeight="1" spans="1:9">
      <c r="A19" s="64" t="s">
        <v>27</v>
      </c>
      <c r="B19" s="64"/>
      <c r="C19" s="64"/>
      <c r="D19" s="64"/>
      <c r="E19" s="64"/>
      <c r="F19" s="64"/>
      <c r="G19" s="64"/>
      <c r="H19" s="64"/>
      <c r="I19" s="64"/>
    </row>
    <row r="20" ht="27.75" customHeight="1" spans="1:9">
      <c r="A20" s="64"/>
      <c r="B20" s="64"/>
      <c r="C20" s="64"/>
      <c r="D20" s="64"/>
      <c r="E20" s="64"/>
      <c r="F20" s="64"/>
      <c r="G20" s="64"/>
      <c r="H20" s="64"/>
      <c r="I20" s="64"/>
    </row>
    <row r="21" spans="1:9">
      <c r="A21" s="64"/>
      <c r="B21" s="64"/>
      <c r="C21" s="64"/>
      <c r="D21" s="64"/>
      <c r="E21" s="64"/>
      <c r="F21" s="64"/>
      <c r="G21" s="64"/>
      <c r="H21" s="64"/>
      <c r="I21" s="64"/>
    </row>
    <row r="22" spans="1:9">
      <c r="A22" s="64"/>
      <c r="B22" s="64"/>
      <c r="C22" s="64"/>
      <c r="D22" s="64"/>
      <c r="E22" s="64"/>
      <c r="F22" s="64"/>
      <c r="G22" s="64"/>
      <c r="H22" s="64"/>
      <c r="I22" s="64"/>
    </row>
    <row r="23" ht="46.5" spans="1:9">
      <c r="A23" s="64"/>
      <c r="B23" s="64"/>
      <c r="C23" s="64"/>
      <c r="D23" s="64"/>
      <c r="E23" s="64"/>
      <c r="F23" s="64"/>
      <c r="G23" s="64"/>
      <c r="H23" s="64"/>
      <c r="I23" s="64"/>
    </row>
  </sheetData>
  <mergeCells count="3">
    <mergeCell ref="A23:I23"/>
    <mergeCell ref="A19:I20"/>
    <mergeCell ref="A21:I22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20"/>
  <sheetViews>
    <sheetView showZeros="0" tabSelected="1" workbookViewId="0">
      <selection activeCell="C23" sqref="C23"/>
    </sheetView>
  </sheetViews>
  <sheetFormatPr defaultColWidth="9" defaultRowHeight="13.5" outlineLevelCol="3"/>
  <cols>
    <col min="1" max="1" width="27.625" customWidth="1"/>
    <col min="2" max="2" width="16.375" customWidth="1"/>
    <col min="3" max="3" width="23.5" customWidth="1"/>
    <col min="4" max="4" width="17.125" customWidth="1"/>
    <col min="5" max="5" width="14.25" customWidth="1"/>
  </cols>
  <sheetData>
    <row r="1" spans="1:1">
      <c r="A1" t="s">
        <v>28</v>
      </c>
    </row>
    <row r="2" ht="38.25" customHeight="1" spans="1:4">
      <c r="A2" s="57" t="s">
        <v>29</v>
      </c>
      <c r="B2" s="57"/>
      <c r="C2" s="57"/>
      <c r="D2" s="57"/>
    </row>
    <row r="3" ht="20.25" customHeight="1" spans="1:4">
      <c r="A3" t="s">
        <v>30</v>
      </c>
      <c r="D3" s="29" t="s">
        <v>31</v>
      </c>
    </row>
    <row r="4" ht="30" customHeight="1" spans="1:4">
      <c r="A4" s="58" t="s">
        <v>32</v>
      </c>
      <c r="B4" s="58"/>
      <c r="C4" s="58" t="s">
        <v>33</v>
      </c>
      <c r="D4" s="58"/>
    </row>
    <row r="5" ht="31.5" customHeight="1" spans="1:4">
      <c r="A5" s="58" t="s">
        <v>34</v>
      </c>
      <c r="B5" s="58" t="s">
        <v>35</v>
      </c>
      <c r="C5" s="58" t="s">
        <v>34</v>
      </c>
      <c r="D5" s="58" t="s">
        <v>35</v>
      </c>
    </row>
    <row r="6" ht="31.5" customHeight="1" spans="1:4">
      <c r="A6" s="59" t="s">
        <v>36</v>
      </c>
      <c r="B6" s="60">
        <f>B7+B8+B9+B10</f>
        <v>11047.163769</v>
      </c>
      <c r="C6" s="59" t="s">
        <v>37</v>
      </c>
      <c r="D6" s="60">
        <f>表3!B5</f>
        <v>405.92526</v>
      </c>
    </row>
    <row r="7" ht="31.5" customHeight="1" spans="1:4">
      <c r="A7" s="59" t="s">
        <v>38</v>
      </c>
      <c r="B7" s="60">
        <f>表2!B6</f>
        <v>10343.144769</v>
      </c>
      <c r="C7" s="59" t="s">
        <v>39</v>
      </c>
      <c r="D7" s="60">
        <f>表3!B10</f>
        <v>10641.238509</v>
      </c>
    </row>
    <row r="8" ht="31.5" customHeight="1" spans="1:4">
      <c r="A8" s="59" t="s">
        <v>40</v>
      </c>
      <c r="B8" s="60">
        <f>表2!B7</f>
        <v>704.019</v>
      </c>
      <c r="C8" s="59" t="s">
        <v>41</v>
      </c>
      <c r="D8" s="60">
        <f>表3!B22</f>
        <v>0</v>
      </c>
    </row>
    <row r="9" ht="31.5" customHeight="1" spans="1:4">
      <c r="A9" s="59" t="s">
        <v>42</v>
      </c>
      <c r="B9" s="60">
        <f>表2!B8</f>
        <v>0</v>
      </c>
      <c r="C9" s="59"/>
      <c r="D9" s="60"/>
    </row>
    <row r="10" ht="31.5" customHeight="1" spans="1:4">
      <c r="A10" s="59" t="s">
        <v>43</v>
      </c>
      <c r="B10" s="60">
        <f>表2!B9</f>
        <v>0</v>
      </c>
      <c r="C10" s="59"/>
      <c r="D10" s="60"/>
    </row>
    <row r="11" ht="31.5" customHeight="1" spans="1:4">
      <c r="A11" s="59" t="s">
        <v>44</v>
      </c>
      <c r="B11" s="60">
        <f>表2!B10</f>
        <v>0</v>
      </c>
      <c r="C11" s="59"/>
      <c r="D11" s="60"/>
    </row>
    <row r="12" ht="31.5" customHeight="1" spans="1:4">
      <c r="A12" s="59" t="s">
        <v>45</v>
      </c>
      <c r="B12" s="60">
        <f>表2!B13</f>
        <v>0</v>
      </c>
      <c r="C12" s="59"/>
      <c r="D12" s="60"/>
    </row>
    <row r="13" ht="31.5" customHeight="1" spans="1:4">
      <c r="A13" s="59"/>
      <c r="B13" s="60"/>
      <c r="C13" s="59"/>
      <c r="D13" s="60"/>
    </row>
    <row r="14" ht="31.5" customHeight="1" spans="1:4">
      <c r="A14" s="58" t="s">
        <v>46</v>
      </c>
      <c r="B14" s="61">
        <f>B6+B11+B12</f>
        <v>11047.163769</v>
      </c>
      <c r="C14" s="58" t="s">
        <v>47</v>
      </c>
      <c r="D14" s="61">
        <f>D6+D7+D8</f>
        <v>11047.163769</v>
      </c>
    </row>
    <row r="15" ht="31.5" customHeight="1" spans="1:4">
      <c r="A15" s="59"/>
      <c r="B15" s="60"/>
      <c r="C15" s="59"/>
      <c r="D15" s="60"/>
    </row>
    <row r="16" ht="31.5" customHeight="1" spans="1:4">
      <c r="A16" s="59" t="s">
        <v>48</v>
      </c>
      <c r="B16" s="60">
        <f>表2!B20</f>
        <v>0</v>
      </c>
      <c r="C16" s="59" t="s">
        <v>49</v>
      </c>
      <c r="D16" s="60">
        <f>表3!B26</f>
        <v>0</v>
      </c>
    </row>
    <row r="17" ht="31.5" customHeight="1" spans="1:4">
      <c r="A17" s="59" t="s">
        <v>50</v>
      </c>
      <c r="B17" s="60">
        <f>表2!B21</f>
        <v>0</v>
      </c>
      <c r="C17" s="59" t="s">
        <v>51</v>
      </c>
      <c r="D17" s="60">
        <f>表3!B27</f>
        <v>0</v>
      </c>
    </row>
    <row r="18" ht="31.5" customHeight="1" spans="1:4">
      <c r="A18" s="59" t="s">
        <v>52</v>
      </c>
      <c r="B18" s="60">
        <f>表2!B22</f>
        <v>0</v>
      </c>
      <c r="C18" s="59" t="s">
        <v>53</v>
      </c>
      <c r="D18" s="60">
        <f>表3!B28</f>
        <v>0</v>
      </c>
    </row>
    <row r="19" ht="31.5" customHeight="1" spans="1:4">
      <c r="A19" s="59"/>
      <c r="B19" s="60"/>
      <c r="C19" s="59"/>
      <c r="D19" s="60"/>
    </row>
    <row r="20" ht="31.5" customHeight="1" spans="1:4">
      <c r="A20" s="58" t="s">
        <v>54</v>
      </c>
      <c r="B20" s="61">
        <f>B14+B16+B17+B18</f>
        <v>11047.163769</v>
      </c>
      <c r="C20" s="58" t="s">
        <v>55</v>
      </c>
      <c r="D20" s="61">
        <f>D14+D16+D17+D18</f>
        <v>11047.163769</v>
      </c>
    </row>
  </sheetData>
  <mergeCells count="3">
    <mergeCell ref="A2:D2"/>
    <mergeCell ref="A4:B4"/>
    <mergeCell ref="C4:D4"/>
  </mergeCells>
  <printOptions horizontalCentered="1"/>
  <pageMargins left="0.905511811023622" right="0.511811023622047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showZeros="0" workbookViewId="0">
      <selection activeCell="B7" sqref="B7"/>
    </sheetView>
  </sheetViews>
  <sheetFormatPr defaultColWidth="9" defaultRowHeight="13.5" outlineLevelCol="1"/>
  <cols>
    <col min="1" max="1" width="44" customWidth="1"/>
    <col min="2" max="2" width="41" customWidth="1"/>
    <col min="3" max="3" width="14.25" customWidth="1"/>
  </cols>
  <sheetData>
    <row r="1" spans="1:1">
      <c r="A1" t="s">
        <v>56</v>
      </c>
    </row>
    <row r="2" ht="38.25" customHeight="1" spans="1:2">
      <c r="A2" s="57" t="s">
        <v>57</v>
      </c>
      <c r="B2" s="57"/>
    </row>
    <row r="3" ht="20.25" customHeight="1" spans="1:2">
      <c r="A3" t="s">
        <v>30</v>
      </c>
      <c r="B3" s="29" t="s">
        <v>31</v>
      </c>
    </row>
    <row r="4" ht="27.75" customHeight="1" spans="1:2">
      <c r="A4" s="58" t="s">
        <v>34</v>
      </c>
      <c r="B4" s="58" t="s">
        <v>35</v>
      </c>
    </row>
    <row r="5" ht="27.75" customHeight="1" spans="1:2">
      <c r="A5" s="59" t="s">
        <v>36</v>
      </c>
      <c r="B5" s="60">
        <f>B6+B7+B8+B9</f>
        <v>11047.163769</v>
      </c>
    </row>
    <row r="6" ht="27.75" customHeight="1" spans="1:2">
      <c r="A6" s="59" t="s">
        <v>38</v>
      </c>
      <c r="B6" s="60">
        <v>10343.144769</v>
      </c>
    </row>
    <row r="7" ht="27.75" customHeight="1" spans="1:2">
      <c r="A7" s="59" t="s">
        <v>40</v>
      </c>
      <c r="B7" s="60">
        <v>704.019</v>
      </c>
    </row>
    <row r="8" ht="27.75" customHeight="1" spans="1:2">
      <c r="A8" s="59" t="s">
        <v>42</v>
      </c>
      <c r="B8" s="60"/>
    </row>
    <row r="9" ht="27.75" customHeight="1" spans="1:2">
      <c r="A9" s="59" t="s">
        <v>43</v>
      </c>
      <c r="B9" s="60"/>
    </row>
    <row r="10" ht="27.75" customHeight="1" spans="1:2">
      <c r="A10" s="59" t="s">
        <v>44</v>
      </c>
      <c r="B10" s="60">
        <f>B11+B12</f>
        <v>0</v>
      </c>
    </row>
    <row r="11" ht="27.75" customHeight="1" spans="1:2">
      <c r="A11" s="59" t="s">
        <v>58</v>
      </c>
      <c r="B11" s="60"/>
    </row>
    <row r="12" ht="27.75" customHeight="1" spans="1:2">
      <c r="A12" s="59" t="s">
        <v>59</v>
      </c>
      <c r="B12" s="60"/>
    </row>
    <row r="13" ht="27.75" customHeight="1" spans="1:2">
      <c r="A13" s="59" t="s">
        <v>45</v>
      </c>
      <c r="B13" s="60">
        <f>B14+B15+B16</f>
        <v>0</v>
      </c>
    </row>
    <row r="14" ht="27.75" customHeight="1" spans="1:2">
      <c r="A14" s="59" t="s">
        <v>60</v>
      </c>
      <c r="B14" s="60"/>
    </row>
    <row r="15" ht="27.75" customHeight="1" spans="1:2">
      <c r="A15" s="59" t="s">
        <v>61</v>
      </c>
      <c r="B15" s="60"/>
    </row>
    <row r="16" ht="27.75" customHeight="1" spans="1:2">
      <c r="A16" s="59" t="s">
        <v>62</v>
      </c>
      <c r="B16" s="60"/>
    </row>
    <row r="17" ht="27.75" customHeight="1" spans="1:2">
      <c r="A17" s="59"/>
      <c r="B17" s="60"/>
    </row>
    <row r="18" ht="27.75" customHeight="1" spans="1:2">
      <c r="A18" s="58" t="s">
        <v>46</v>
      </c>
      <c r="B18" s="61">
        <f>B5+B10+B13</f>
        <v>11047.163769</v>
      </c>
    </row>
    <row r="19" ht="27.75" customHeight="1" spans="1:2">
      <c r="A19" s="59"/>
      <c r="B19" s="60"/>
    </row>
    <row r="20" ht="27.75" customHeight="1" spans="1:2">
      <c r="A20" s="59" t="s">
        <v>48</v>
      </c>
      <c r="B20" s="60"/>
    </row>
    <row r="21" ht="27.75" customHeight="1" spans="1:2">
      <c r="A21" s="59" t="s">
        <v>50</v>
      </c>
      <c r="B21" s="60"/>
    </row>
    <row r="22" ht="27.75" customHeight="1" spans="1:2">
      <c r="A22" s="59" t="s">
        <v>52</v>
      </c>
      <c r="B22" s="60"/>
    </row>
    <row r="23" ht="27.75" customHeight="1" spans="1:2">
      <c r="A23" s="59"/>
      <c r="B23" s="60"/>
    </row>
    <row r="24" ht="27.75" customHeight="1" spans="1:2">
      <c r="A24" s="58" t="s">
        <v>54</v>
      </c>
      <c r="B24" s="61">
        <f>B18+B20+B21+B22</f>
        <v>11047.163769</v>
      </c>
    </row>
  </sheetData>
  <mergeCells count="1">
    <mergeCell ref="A2:B2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0"/>
  <sheetViews>
    <sheetView showZeros="0" workbookViewId="0">
      <selection activeCell="B6" sqref="B6:B9"/>
    </sheetView>
  </sheetViews>
  <sheetFormatPr defaultColWidth="9" defaultRowHeight="13.5" outlineLevelCol="1"/>
  <cols>
    <col min="1" max="1" width="44.25" customWidth="1"/>
    <col min="2" max="2" width="41.125" customWidth="1"/>
    <col min="3" max="3" width="14.25" customWidth="1"/>
  </cols>
  <sheetData>
    <row r="1" spans="1:1">
      <c r="A1" t="s">
        <v>63</v>
      </c>
    </row>
    <row r="2" ht="38.25" customHeight="1" spans="1:2">
      <c r="A2" s="57" t="s">
        <v>64</v>
      </c>
      <c r="B2" s="57"/>
    </row>
    <row r="3" ht="20.25" customHeight="1" spans="1:2">
      <c r="A3" t="s">
        <v>30</v>
      </c>
      <c r="B3" s="29" t="s">
        <v>31</v>
      </c>
    </row>
    <row r="4" ht="24" customHeight="1" spans="1:2">
      <c r="A4" s="58" t="s">
        <v>34</v>
      </c>
      <c r="B4" s="58" t="s">
        <v>35</v>
      </c>
    </row>
    <row r="5" ht="24" customHeight="1" spans="1:2">
      <c r="A5" s="62" t="s">
        <v>37</v>
      </c>
      <c r="B5" s="63">
        <f>SUM(B6:B9)</f>
        <v>405.92526</v>
      </c>
    </row>
    <row r="6" ht="24" customHeight="1" spans="1:2">
      <c r="A6" s="59" t="s">
        <v>65</v>
      </c>
      <c r="B6" s="27">
        <v>377.17336</v>
      </c>
    </row>
    <row r="7" ht="24" customHeight="1" spans="1:2">
      <c r="A7" s="59" t="s">
        <v>66</v>
      </c>
      <c r="B7" s="27">
        <v>10.3712</v>
      </c>
    </row>
    <row r="8" ht="24" customHeight="1" spans="1:2">
      <c r="A8" s="59" t="s">
        <v>67</v>
      </c>
      <c r="B8" s="27">
        <v>16.3807</v>
      </c>
    </row>
    <row r="9" ht="24" customHeight="1" spans="1:2">
      <c r="A9" s="59" t="s">
        <v>68</v>
      </c>
      <c r="B9" s="27">
        <v>2</v>
      </c>
    </row>
    <row r="10" ht="24" customHeight="1" spans="1:2">
      <c r="A10" s="62" t="s">
        <v>39</v>
      </c>
      <c r="B10" s="63">
        <f>SUM(B11:B15)</f>
        <v>10641.238509</v>
      </c>
    </row>
    <row r="11" ht="24" customHeight="1" spans="1:2">
      <c r="A11" s="59" t="s">
        <v>65</v>
      </c>
      <c r="B11" s="27">
        <v>4.8</v>
      </c>
    </row>
    <row r="12" ht="24" customHeight="1" spans="1:2">
      <c r="A12" s="59" t="s">
        <v>66</v>
      </c>
      <c r="B12" s="27">
        <v>1052.646439</v>
      </c>
    </row>
    <row r="13" ht="24" customHeight="1" spans="1:2">
      <c r="A13" s="59" t="s">
        <v>67</v>
      </c>
      <c r="B13" s="27">
        <v>6.12</v>
      </c>
    </row>
    <row r="14" ht="24" customHeight="1" spans="1:2">
      <c r="A14" s="59" t="s">
        <v>68</v>
      </c>
      <c r="B14" s="27">
        <v>8917.04707</v>
      </c>
    </row>
    <row r="15" ht="24" customHeight="1" spans="1:2">
      <c r="A15" s="59" t="s">
        <v>69</v>
      </c>
      <c r="B15" s="27">
        <v>660.625</v>
      </c>
    </row>
    <row r="16" ht="24" customHeight="1" spans="1:2">
      <c r="A16" s="62" t="s">
        <v>41</v>
      </c>
      <c r="B16" s="63"/>
    </row>
    <row r="17" ht="24" customHeight="1" spans="1:2">
      <c r="A17" s="59"/>
      <c r="B17" s="27"/>
    </row>
    <row r="18" ht="24" customHeight="1" spans="1:2">
      <c r="A18" s="58" t="s">
        <v>47</v>
      </c>
      <c r="B18" s="63">
        <f>B5+B10+B16</f>
        <v>11047.163769</v>
      </c>
    </row>
    <row r="19" ht="24" customHeight="1" spans="1:2">
      <c r="A19" s="59"/>
      <c r="B19" s="60"/>
    </row>
    <row r="20" ht="24" customHeight="1" spans="1:2">
      <c r="A20" s="59"/>
      <c r="B20" s="60"/>
    </row>
    <row r="21" ht="24" customHeight="1" spans="1:2">
      <c r="A21" s="59"/>
      <c r="B21" s="60"/>
    </row>
    <row r="22" ht="24" customHeight="1" spans="1:2">
      <c r="A22" s="62"/>
      <c r="B22" s="61"/>
    </row>
    <row r="23" ht="24" customHeight="1" spans="1:2">
      <c r="A23" s="59"/>
      <c r="B23" s="60"/>
    </row>
    <row r="24" ht="24" customHeight="1" spans="1:2">
      <c r="A24" s="58"/>
      <c r="B24" s="61"/>
    </row>
    <row r="25" ht="24" customHeight="1" spans="1:2">
      <c r="A25" s="59"/>
      <c r="B25" s="60"/>
    </row>
    <row r="26" ht="24" customHeight="1" spans="1:2">
      <c r="A26" s="62" t="s">
        <v>49</v>
      </c>
      <c r="B26" s="61"/>
    </row>
    <row r="27" ht="24" customHeight="1" spans="1:2">
      <c r="A27" s="62" t="s">
        <v>51</v>
      </c>
      <c r="B27" s="61"/>
    </row>
    <row r="28" ht="24" customHeight="1" spans="1:2">
      <c r="A28" s="62" t="s">
        <v>53</v>
      </c>
      <c r="B28" s="61"/>
    </row>
    <row r="29" ht="24" customHeight="1" spans="1:2">
      <c r="A29" s="59"/>
      <c r="B29" s="60"/>
    </row>
    <row r="30" ht="24" customHeight="1" spans="1:2">
      <c r="A30" s="58" t="s">
        <v>55</v>
      </c>
      <c r="B30" s="61">
        <f>B24+B26+B27+B28</f>
        <v>0</v>
      </c>
    </row>
  </sheetData>
  <mergeCells count="1">
    <mergeCell ref="A2:B2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showZeros="0" workbookViewId="0">
      <selection activeCell="D8" sqref="D8"/>
    </sheetView>
  </sheetViews>
  <sheetFormatPr defaultColWidth="9" defaultRowHeight="13.5" outlineLevelCol="3"/>
  <cols>
    <col min="1" max="1" width="35.625" customWidth="1"/>
    <col min="2" max="2" width="23.625" customWidth="1"/>
    <col min="3" max="3" width="35.625" customWidth="1"/>
    <col min="4" max="4" width="25.125" customWidth="1"/>
  </cols>
  <sheetData>
    <row r="1" spans="1:1">
      <c r="A1" t="s">
        <v>70</v>
      </c>
    </row>
    <row r="2" ht="25.5" spans="1:4">
      <c r="A2" s="57" t="s">
        <v>71</v>
      </c>
      <c r="B2" s="57"/>
      <c r="C2" s="57"/>
      <c r="D2" s="57"/>
    </row>
    <row r="3" ht="19.5" customHeight="1" spans="1:4">
      <c r="A3" t="s">
        <v>30</v>
      </c>
      <c r="D3" t="s">
        <v>31</v>
      </c>
    </row>
    <row r="4" ht="36" customHeight="1" spans="1:4">
      <c r="A4" s="58" t="s">
        <v>32</v>
      </c>
      <c r="B4" s="58"/>
      <c r="C4" s="58" t="s">
        <v>33</v>
      </c>
      <c r="D4" s="58"/>
    </row>
    <row r="5" ht="36" customHeight="1" spans="1:4">
      <c r="A5" s="58" t="s">
        <v>34</v>
      </c>
      <c r="B5" s="58" t="s">
        <v>35</v>
      </c>
      <c r="C5" s="58" t="s">
        <v>34</v>
      </c>
      <c r="D5" s="58" t="s">
        <v>35</v>
      </c>
    </row>
    <row r="6" ht="36" customHeight="1" spans="1:4">
      <c r="A6" s="59" t="s">
        <v>72</v>
      </c>
      <c r="B6" s="60">
        <v>10343.144769</v>
      </c>
      <c r="C6" s="59" t="s">
        <v>72</v>
      </c>
      <c r="D6" s="60">
        <v>10343.144769</v>
      </c>
    </row>
    <row r="7" ht="36" customHeight="1" spans="1:4">
      <c r="A7" s="59" t="s">
        <v>73</v>
      </c>
      <c r="B7" s="60">
        <v>704.019</v>
      </c>
      <c r="C7" s="59" t="s">
        <v>73</v>
      </c>
      <c r="D7" s="60">
        <v>704.019</v>
      </c>
    </row>
    <row r="8" ht="36" customHeight="1" spans="1:4">
      <c r="A8" s="59" t="s">
        <v>74</v>
      </c>
      <c r="B8" s="60"/>
      <c r="C8" s="59" t="s">
        <v>74</v>
      </c>
      <c r="D8" s="60"/>
    </row>
    <row r="9" ht="36" customHeight="1" spans="1:4">
      <c r="A9" s="59" t="s">
        <v>75</v>
      </c>
      <c r="B9" s="60"/>
      <c r="C9" s="59" t="s">
        <v>75</v>
      </c>
      <c r="D9" s="60"/>
    </row>
    <row r="10" ht="36" customHeight="1" spans="1:4">
      <c r="A10" s="59"/>
      <c r="B10" s="60"/>
      <c r="C10" s="59"/>
      <c r="D10" s="60"/>
    </row>
    <row r="11" ht="36" customHeight="1" spans="1:4">
      <c r="A11" s="58" t="s">
        <v>46</v>
      </c>
      <c r="B11" s="61">
        <f>SUM(B6:B9)</f>
        <v>11047.163769</v>
      </c>
      <c r="C11" s="58" t="s">
        <v>47</v>
      </c>
      <c r="D11" s="61">
        <f>SUM(D6:D9)</f>
        <v>11047.163769</v>
      </c>
    </row>
  </sheetData>
  <mergeCells count="3">
    <mergeCell ref="A2:D2"/>
    <mergeCell ref="A4:B4"/>
    <mergeCell ref="C4:D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showZeros="0" workbookViewId="0">
      <selection activeCell="E14" sqref="E14"/>
    </sheetView>
  </sheetViews>
  <sheetFormatPr defaultColWidth="9" defaultRowHeight="13.5" outlineLevelCol="4"/>
  <cols>
    <col min="1" max="1" width="13.875" style="28" customWidth="1"/>
    <col min="2" max="2" width="28.625" customWidth="1"/>
    <col min="3" max="5" width="20.375" style="6" customWidth="1"/>
  </cols>
  <sheetData>
    <row r="1" spans="1:5">
      <c r="A1" s="50" t="s">
        <v>76</v>
      </c>
      <c r="B1" s="5"/>
      <c r="C1" s="51"/>
      <c r="D1" s="51"/>
      <c r="E1" s="51"/>
    </row>
    <row r="2" ht="33" customHeight="1" spans="1:5">
      <c r="A2" s="8" t="s">
        <v>77</v>
      </c>
      <c r="B2" s="8"/>
      <c r="C2" s="8"/>
      <c r="D2" s="8"/>
      <c r="E2" s="8"/>
    </row>
    <row r="3" ht="18" customHeight="1" spans="1:5">
      <c r="A3" s="28" t="s">
        <v>30</v>
      </c>
      <c r="E3" s="52" t="s">
        <v>78</v>
      </c>
    </row>
    <row r="4" s="49" customFormat="1" ht="24" customHeight="1" spans="1:5">
      <c r="A4" s="30" t="s">
        <v>79</v>
      </c>
      <c r="B4" s="11" t="s">
        <v>80</v>
      </c>
      <c r="C4" s="10" t="s">
        <v>35</v>
      </c>
      <c r="D4" s="10"/>
      <c r="E4" s="10"/>
    </row>
    <row r="5" s="49" customFormat="1" ht="23.25" customHeight="1" spans="1:5">
      <c r="A5" s="30"/>
      <c r="B5" s="11"/>
      <c r="C5" s="10" t="s">
        <v>81</v>
      </c>
      <c r="D5" s="10" t="s">
        <v>82</v>
      </c>
      <c r="E5" s="10" t="s">
        <v>83</v>
      </c>
    </row>
    <row r="6" s="49" customFormat="1" ht="23.25" customHeight="1" spans="1:5">
      <c r="A6" s="53" t="s">
        <v>84</v>
      </c>
      <c r="B6" s="54"/>
      <c r="C6" s="21">
        <f>SUM(D6:E6)</f>
        <v>10343.144769</v>
      </c>
      <c r="D6" s="21">
        <f>D7+D10+D13+D18+D21+D30+D34</f>
        <v>405.92526</v>
      </c>
      <c r="E6" s="21">
        <f>E7+E10+E13+E18+E21+E30+E34</f>
        <v>9937.219509</v>
      </c>
    </row>
    <row r="7" ht="23.25" customHeight="1" spans="1:5">
      <c r="A7" s="31">
        <v>204</v>
      </c>
      <c r="B7" s="25" t="s">
        <v>85</v>
      </c>
      <c r="C7" s="21">
        <f t="shared" ref="C7:C35" si="0">SUM(D7:E7)</f>
        <v>0.287307</v>
      </c>
      <c r="D7" s="14">
        <f>D8</f>
        <v>0</v>
      </c>
      <c r="E7" s="14">
        <f>E8</f>
        <v>0.287307</v>
      </c>
    </row>
    <row r="8" ht="23.25" customHeight="1" spans="1:5">
      <c r="A8" s="31" t="s">
        <v>86</v>
      </c>
      <c r="B8" s="25" t="s">
        <v>87</v>
      </c>
      <c r="C8" s="21">
        <f t="shared" si="0"/>
        <v>0.287307</v>
      </c>
      <c r="D8" s="14">
        <f>D9</f>
        <v>0</v>
      </c>
      <c r="E8" s="14">
        <f>E9</f>
        <v>0.287307</v>
      </c>
    </row>
    <row r="9" ht="23.25" customHeight="1" spans="1:5">
      <c r="A9" s="31" t="s">
        <v>88</v>
      </c>
      <c r="B9" s="25" t="s">
        <v>89</v>
      </c>
      <c r="C9" s="21">
        <f t="shared" si="0"/>
        <v>0.287307</v>
      </c>
      <c r="D9" s="14"/>
      <c r="E9" s="14">
        <v>0.287307</v>
      </c>
    </row>
    <row r="10" ht="23.25" customHeight="1" spans="1:5">
      <c r="A10" s="31" t="s">
        <v>90</v>
      </c>
      <c r="B10" s="25" t="s">
        <v>91</v>
      </c>
      <c r="C10" s="21">
        <f t="shared" si="0"/>
        <v>6873.116841</v>
      </c>
      <c r="D10" s="14">
        <f>D11</f>
        <v>0</v>
      </c>
      <c r="E10" s="14">
        <f>E11</f>
        <v>6873.116841</v>
      </c>
    </row>
    <row r="11" ht="23.25" customHeight="1" spans="1:5">
      <c r="A11" s="31" t="s">
        <v>92</v>
      </c>
      <c r="B11" s="25" t="s">
        <v>93</v>
      </c>
      <c r="C11" s="21">
        <f t="shared" si="0"/>
        <v>6873.116841</v>
      </c>
      <c r="D11" s="14">
        <f>D12</f>
        <v>0</v>
      </c>
      <c r="E11" s="14">
        <f>E12</f>
        <v>6873.116841</v>
      </c>
    </row>
    <row r="12" ht="23.25" customHeight="1" spans="1:5">
      <c r="A12" s="31" t="s">
        <v>94</v>
      </c>
      <c r="B12" s="25" t="s">
        <v>95</v>
      </c>
      <c r="C12" s="21">
        <f t="shared" si="0"/>
        <v>6873.116841</v>
      </c>
      <c r="D12" s="14"/>
      <c r="E12" s="14">
        <v>6873.116841</v>
      </c>
    </row>
    <row r="13" ht="23.25" customHeight="1" spans="1:5">
      <c r="A13" s="31" t="s">
        <v>96</v>
      </c>
      <c r="B13" s="25" t="s">
        <v>97</v>
      </c>
      <c r="C13" s="21">
        <f t="shared" si="0"/>
        <v>58.1491</v>
      </c>
      <c r="D13" s="14">
        <f>D14</f>
        <v>58.1491</v>
      </c>
      <c r="E13" s="14">
        <f>E14</f>
        <v>0</v>
      </c>
    </row>
    <row r="14" ht="23.25" customHeight="1" spans="1:5">
      <c r="A14" s="31" t="s">
        <v>98</v>
      </c>
      <c r="B14" s="25" t="s">
        <v>99</v>
      </c>
      <c r="C14" s="21">
        <f t="shared" si="0"/>
        <v>58.1491</v>
      </c>
      <c r="D14" s="14">
        <f>D15+D16+D17</f>
        <v>58.1491</v>
      </c>
      <c r="E14" s="14">
        <f>E15+E16+E17</f>
        <v>0</v>
      </c>
    </row>
    <row r="15" ht="23.25" customHeight="1" spans="1:5">
      <c r="A15" s="31" t="s">
        <v>100</v>
      </c>
      <c r="B15" s="25" t="s">
        <v>101</v>
      </c>
      <c r="C15" s="21">
        <f t="shared" si="0"/>
        <v>16.3807</v>
      </c>
      <c r="D15" s="14">
        <v>16.3807</v>
      </c>
      <c r="E15" s="14"/>
    </row>
    <row r="16" ht="23.25" customHeight="1" spans="1:5">
      <c r="A16" s="31" t="s">
        <v>102</v>
      </c>
      <c r="B16" s="25" t="s">
        <v>103</v>
      </c>
      <c r="C16" s="21">
        <f t="shared" si="0"/>
        <v>31.6308</v>
      </c>
      <c r="D16" s="14">
        <v>31.6308</v>
      </c>
      <c r="E16" s="14"/>
    </row>
    <row r="17" ht="23.25" customHeight="1" spans="1:5">
      <c r="A17" s="31" t="s">
        <v>104</v>
      </c>
      <c r="B17" s="25" t="s">
        <v>105</v>
      </c>
      <c r="C17" s="21">
        <f t="shared" si="0"/>
        <v>10.1376</v>
      </c>
      <c r="D17" s="14">
        <v>10.1376</v>
      </c>
      <c r="E17" s="14"/>
    </row>
    <row r="18" ht="23.25" customHeight="1" spans="1:5">
      <c r="A18" s="33" t="s">
        <v>106</v>
      </c>
      <c r="B18" s="34" t="s">
        <v>107</v>
      </c>
      <c r="C18" s="21">
        <f t="shared" si="0"/>
        <v>11.72184</v>
      </c>
      <c r="D18" s="14">
        <f>D19</f>
        <v>11.72184</v>
      </c>
      <c r="E18" s="14">
        <f>E19</f>
        <v>0</v>
      </c>
    </row>
    <row r="19" ht="23.25" customHeight="1" spans="1:5">
      <c r="A19" s="33" t="s">
        <v>108</v>
      </c>
      <c r="B19" s="34" t="s">
        <v>109</v>
      </c>
      <c r="C19" s="21">
        <f t="shared" si="0"/>
        <v>11.72184</v>
      </c>
      <c r="D19" s="14">
        <f>D20</f>
        <v>11.72184</v>
      </c>
      <c r="E19" s="14">
        <f>E20</f>
        <v>0</v>
      </c>
    </row>
    <row r="20" ht="23.25" customHeight="1" spans="1:5">
      <c r="A20" s="55" t="s">
        <v>110</v>
      </c>
      <c r="B20" s="56" t="s">
        <v>111</v>
      </c>
      <c r="C20" s="21">
        <f t="shared" si="0"/>
        <v>11.72184</v>
      </c>
      <c r="D20" s="14">
        <v>11.72184</v>
      </c>
      <c r="E20" s="14"/>
    </row>
    <row r="21" ht="23.25" customHeight="1" spans="1:5">
      <c r="A21" s="31" t="s">
        <v>112</v>
      </c>
      <c r="B21" s="25" t="s">
        <v>113</v>
      </c>
      <c r="C21" s="21">
        <f t="shared" si="0"/>
        <v>1330.087898</v>
      </c>
      <c r="D21" s="14">
        <f>D22+D26+D28</f>
        <v>311.07032</v>
      </c>
      <c r="E21" s="14">
        <f>E22+E26+E28</f>
        <v>1019.017578</v>
      </c>
    </row>
    <row r="22" ht="23.25" customHeight="1" spans="1:5">
      <c r="A22" s="31" t="s">
        <v>114</v>
      </c>
      <c r="B22" s="25" t="s">
        <v>115</v>
      </c>
      <c r="C22" s="21">
        <f t="shared" si="0"/>
        <v>1330.087898</v>
      </c>
      <c r="D22" s="14">
        <f>D23+D24+D25</f>
        <v>311.07032</v>
      </c>
      <c r="E22" s="14">
        <f>E23+E24+E25</f>
        <v>1019.017578</v>
      </c>
    </row>
    <row r="23" ht="23.25" customHeight="1" spans="1:5">
      <c r="A23" s="31" t="s">
        <v>116</v>
      </c>
      <c r="B23" s="25" t="s">
        <v>117</v>
      </c>
      <c r="C23" s="21">
        <f t="shared" si="0"/>
        <v>346.03032</v>
      </c>
      <c r="D23" s="14">
        <v>311.07032</v>
      </c>
      <c r="E23" s="14">
        <v>34.96</v>
      </c>
    </row>
    <row r="24" ht="23.25" customHeight="1" spans="1:5">
      <c r="A24" s="31" t="s">
        <v>118</v>
      </c>
      <c r="B24" s="25" t="s">
        <v>119</v>
      </c>
      <c r="C24" s="21">
        <f t="shared" ref="C24" si="1">SUM(D24:E24)</f>
        <v>0.18</v>
      </c>
      <c r="D24" s="14"/>
      <c r="E24" s="14">
        <v>0.18</v>
      </c>
    </row>
    <row r="25" ht="23.25" customHeight="1" spans="1:5">
      <c r="A25" s="31" t="s">
        <v>120</v>
      </c>
      <c r="B25" s="25" t="s">
        <v>121</v>
      </c>
      <c r="C25" s="21">
        <f t="shared" si="0"/>
        <v>983.877578</v>
      </c>
      <c r="D25" s="14"/>
      <c r="E25" s="14">
        <v>983.877578</v>
      </c>
    </row>
    <row r="26" ht="23.25" customHeight="1" spans="1:5">
      <c r="A26" s="31" t="s">
        <v>122</v>
      </c>
      <c r="B26" s="25" t="s">
        <v>123</v>
      </c>
      <c r="C26" s="21">
        <f t="shared" si="0"/>
        <v>0</v>
      </c>
      <c r="D26" s="14">
        <f>D27</f>
        <v>0</v>
      </c>
      <c r="E26" s="14">
        <f>E27</f>
        <v>0</v>
      </c>
    </row>
    <row r="27" ht="23.25" customHeight="1" spans="1:5">
      <c r="A27" s="31" t="s">
        <v>124</v>
      </c>
      <c r="B27" s="25" t="s">
        <v>125</v>
      </c>
      <c r="C27" s="21">
        <f t="shared" si="0"/>
        <v>0</v>
      </c>
      <c r="D27" s="14"/>
      <c r="E27" s="14"/>
    </row>
    <row r="28" ht="23.25" customHeight="1" spans="1:5">
      <c r="A28" s="31" t="s">
        <v>126</v>
      </c>
      <c r="B28" s="32" t="s">
        <v>127</v>
      </c>
      <c r="C28" s="21">
        <f t="shared" si="0"/>
        <v>0</v>
      </c>
      <c r="D28" s="14">
        <f>D29</f>
        <v>0</v>
      </c>
      <c r="E28" s="14">
        <f>E29</f>
        <v>0</v>
      </c>
    </row>
    <row r="29" ht="23.25" customHeight="1" spans="1:5">
      <c r="A29" s="31" t="s">
        <v>128</v>
      </c>
      <c r="B29" s="25" t="s">
        <v>129</v>
      </c>
      <c r="C29" s="21">
        <f t="shared" si="0"/>
        <v>0</v>
      </c>
      <c r="D29" s="14"/>
      <c r="E29" s="14"/>
    </row>
    <row r="30" ht="23.25" customHeight="1" spans="1:5">
      <c r="A30" s="31" t="s">
        <v>130</v>
      </c>
      <c r="B30" s="25" t="s">
        <v>131</v>
      </c>
      <c r="C30" s="21">
        <f t="shared" si="0"/>
        <v>2044.797783</v>
      </c>
      <c r="D30" s="14">
        <f>D31</f>
        <v>0</v>
      </c>
      <c r="E30" s="14">
        <f>E31</f>
        <v>2044.797783</v>
      </c>
    </row>
    <row r="31" ht="23.25" customHeight="1" spans="1:5">
      <c r="A31" s="31" t="s">
        <v>132</v>
      </c>
      <c r="B31" s="25" t="s">
        <v>133</v>
      </c>
      <c r="C31" s="21">
        <f t="shared" si="0"/>
        <v>2044.797783</v>
      </c>
      <c r="D31" s="14">
        <f>D32+D33</f>
        <v>0</v>
      </c>
      <c r="E31" s="14">
        <f>E32+E33</f>
        <v>2044.797783</v>
      </c>
    </row>
    <row r="32" ht="23.25" customHeight="1" spans="1:5">
      <c r="A32" s="31" t="s">
        <v>134</v>
      </c>
      <c r="B32" s="25" t="s">
        <v>135</v>
      </c>
      <c r="C32" s="21">
        <f t="shared" si="0"/>
        <v>2032.654924</v>
      </c>
      <c r="D32" s="14"/>
      <c r="E32" s="14">
        <v>2032.654924</v>
      </c>
    </row>
    <row r="33" ht="23.25" customHeight="1" spans="1:5">
      <c r="A33" s="31" t="s">
        <v>136</v>
      </c>
      <c r="B33" s="25" t="s">
        <v>137</v>
      </c>
      <c r="C33" s="21">
        <f t="shared" si="0"/>
        <v>12.142859</v>
      </c>
      <c r="D33" s="14"/>
      <c r="E33" s="14">
        <v>12.142859</v>
      </c>
    </row>
    <row r="34" ht="23.25" customHeight="1" spans="1:5">
      <c r="A34" s="31" t="s">
        <v>138</v>
      </c>
      <c r="B34" s="25" t="s">
        <v>139</v>
      </c>
      <c r="C34" s="21">
        <f t="shared" si="0"/>
        <v>24.984</v>
      </c>
      <c r="D34" s="14">
        <f>D35</f>
        <v>24.984</v>
      </c>
      <c r="E34" s="14">
        <f>E35</f>
        <v>0</v>
      </c>
    </row>
    <row r="35" ht="23.25" customHeight="1" spans="1:5">
      <c r="A35" s="31" t="s">
        <v>140</v>
      </c>
      <c r="B35" s="25" t="s">
        <v>141</v>
      </c>
      <c r="C35" s="21">
        <f t="shared" si="0"/>
        <v>24.984</v>
      </c>
      <c r="D35" s="14">
        <f>D36</f>
        <v>24.984</v>
      </c>
      <c r="E35" s="14">
        <f>E36</f>
        <v>0</v>
      </c>
    </row>
    <row r="36" ht="23.25" customHeight="1" spans="1:5">
      <c r="A36" s="31" t="s">
        <v>142</v>
      </c>
      <c r="B36" s="25" t="s">
        <v>143</v>
      </c>
      <c r="C36" s="21"/>
      <c r="D36" s="14">
        <v>24.984</v>
      </c>
      <c r="E36" s="14"/>
    </row>
  </sheetData>
  <mergeCells count="5">
    <mergeCell ref="A2:E2"/>
    <mergeCell ref="C4:E4"/>
    <mergeCell ref="A6:B6"/>
    <mergeCell ref="A4:A5"/>
    <mergeCell ref="B4:B5"/>
  </mergeCells>
  <pageMargins left="0.708661417322835" right="0.275590551181102" top="0.748031496062992" bottom="0.748031496062992" header="0.31496062992126" footer="0.31496062992126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目录</vt:lpstr>
      <vt:lpstr>第一部分 概况</vt:lpstr>
      <vt:lpstr>第二部分 XX年部门预算表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第四部分  名词解释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ˇ大囧囝</cp:lastModifiedBy>
  <dcterms:created xsi:type="dcterms:W3CDTF">2018-02-24T01:46:00Z</dcterms:created>
  <cp:lastPrinted>2018-05-09T06:51:00Z</cp:lastPrinted>
  <dcterms:modified xsi:type="dcterms:W3CDTF">2019-11-12T00:59:06Z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