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Report_2019" sheetId="1" r:id="rId1"/>
  </sheets>
  <definedNames>
    <definedName name="_xlnm.Print_Area" localSheetId="0">'Report_2019'!$A$1:$H$29</definedName>
  </definedNames>
  <calcPr fullCalcOnLoad="1"/>
</workbook>
</file>

<file path=xl/sharedStrings.xml><?xml version="1.0" encoding="utf-8"?>
<sst xmlns="http://schemas.openxmlformats.org/spreadsheetml/2006/main" count="55" uniqueCount="50">
  <si>
    <r>
      <rPr>
        <sz val="20"/>
        <rFont val="黑体"/>
        <family val="3"/>
      </rPr>
      <t>附表</t>
    </r>
    <r>
      <rPr>
        <sz val="20"/>
        <rFont val="Times New Roman"/>
        <family val="1"/>
      </rPr>
      <t>2</t>
    </r>
    <r>
      <rPr>
        <sz val="20"/>
        <rFont val="黑体"/>
        <family val="3"/>
      </rPr>
      <t>：</t>
    </r>
  </si>
  <si>
    <r>
      <rPr>
        <sz val="36"/>
        <color indexed="8"/>
        <rFont val="微软简标宋"/>
        <family val="0"/>
      </rPr>
      <t>中山市古镇镇</t>
    </r>
    <r>
      <rPr>
        <sz val="36"/>
        <color indexed="8"/>
        <rFont val="Times New Roman"/>
        <family val="1"/>
      </rPr>
      <t>2019</t>
    </r>
    <r>
      <rPr>
        <sz val="36"/>
        <color indexed="8"/>
        <rFont val="微软简标宋"/>
        <family val="0"/>
      </rPr>
      <t>年政府性基金收支调整预算表</t>
    </r>
  </si>
  <si>
    <t xml:space="preserve"> 单位：万元</t>
  </si>
  <si>
    <t>收  入</t>
  </si>
  <si>
    <t>支   出</t>
  </si>
  <si>
    <t>科  目</t>
  </si>
  <si>
    <t>预算数</t>
  </si>
  <si>
    <t>调整预算数（增减额）</t>
  </si>
  <si>
    <t>调整后
预算数</t>
  </si>
  <si>
    <t>一、政府性基金预算收入</t>
  </si>
  <si>
    <t>一、政府性基金预算支出</t>
  </si>
  <si>
    <r>
      <t>1</t>
    </r>
    <r>
      <rPr>
        <sz val="12"/>
        <color indexed="8"/>
        <rFont val="宋体"/>
        <family val="0"/>
      </rPr>
      <t>．城市公用事业附加收入</t>
    </r>
  </si>
  <si>
    <r>
      <t>1</t>
    </r>
    <r>
      <rPr>
        <sz val="12"/>
        <color indexed="8"/>
        <rFont val="宋体"/>
        <family val="0"/>
      </rPr>
      <t>．社会保障和就业支出</t>
    </r>
  </si>
  <si>
    <r>
      <t>2</t>
    </r>
    <r>
      <rPr>
        <sz val="12"/>
        <color indexed="8"/>
        <rFont val="宋体"/>
        <family val="0"/>
      </rPr>
      <t>．国有土地使用权出让收入</t>
    </r>
  </si>
  <si>
    <t xml:space="preserve">      大中型水库移民后期扶持基金支出</t>
  </si>
  <si>
    <r>
      <t>3</t>
    </r>
    <r>
      <rPr>
        <sz val="12"/>
        <color indexed="8"/>
        <rFont val="宋体"/>
        <family val="0"/>
      </rPr>
      <t>．污水处理费收入</t>
    </r>
  </si>
  <si>
    <r>
      <t>2</t>
    </r>
    <r>
      <rPr>
        <sz val="12"/>
        <color indexed="8"/>
        <rFont val="宋体"/>
        <family val="0"/>
      </rPr>
      <t>．城乡社区支出</t>
    </r>
  </si>
  <si>
    <r>
      <t>4</t>
    </r>
    <r>
      <rPr>
        <sz val="12"/>
        <color indexed="8"/>
        <rFont val="宋体"/>
        <family val="0"/>
      </rPr>
      <t>．城市基础设施配套费收入</t>
    </r>
  </si>
  <si>
    <t xml:space="preserve">      国有土地使用权出让收入安排的支出</t>
  </si>
  <si>
    <r>
      <t>5</t>
    </r>
    <r>
      <rPr>
        <sz val="12"/>
        <color indexed="8"/>
        <rFont val="宋体"/>
        <family val="0"/>
      </rPr>
      <t>．其他收入</t>
    </r>
  </si>
  <si>
    <t xml:space="preserve">      城市公用事业附加安排的支出</t>
  </si>
  <si>
    <t xml:space="preserve">      农业土地开发资金支出</t>
  </si>
  <si>
    <t>二、上级补助收入(政府性基金）</t>
  </si>
  <si>
    <t xml:space="preserve">      新增建设用地土地有偿使用费安排的支出</t>
  </si>
  <si>
    <r>
      <t>1</t>
    </r>
    <r>
      <rPr>
        <sz val="12"/>
        <color indexed="8"/>
        <rFont val="宋体"/>
        <family val="0"/>
      </rPr>
      <t>．农业土地开发资金收入</t>
    </r>
  </si>
  <si>
    <t xml:space="preserve">      城市基础设施配套费费安排的支出</t>
  </si>
  <si>
    <r>
      <t>2</t>
    </r>
    <r>
      <rPr>
        <sz val="12"/>
        <color indexed="8"/>
        <rFont val="宋体"/>
        <family val="0"/>
      </rPr>
      <t>．大中型水库移民后期扶持基金收入</t>
    </r>
  </si>
  <si>
    <t xml:space="preserve">      污水处理费及对应专项债务收入安排的支出</t>
  </si>
  <si>
    <r>
      <t>3</t>
    </r>
    <r>
      <rPr>
        <sz val="12"/>
        <color indexed="8"/>
        <rFont val="宋体"/>
        <family val="0"/>
      </rPr>
      <t>．彩票公益金收入</t>
    </r>
  </si>
  <si>
    <r>
      <t>3</t>
    </r>
    <r>
      <rPr>
        <sz val="12"/>
        <color indexed="8"/>
        <rFont val="宋体"/>
        <family val="0"/>
      </rPr>
      <t>．其他支出</t>
    </r>
  </si>
  <si>
    <t xml:space="preserve">   其中：福利彩票公益金收入</t>
  </si>
  <si>
    <t xml:space="preserve">      彩票公益金安排的支出</t>
  </si>
  <si>
    <t xml:space="preserve">         体育彩票公益金收入</t>
  </si>
  <si>
    <t xml:space="preserve">      其中：用于社会福利的彩票公益金支出</t>
  </si>
  <si>
    <r>
      <t>4</t>
    </r>
    <r>
      <rPr>
        <sz val="12"/>
        <color indexed="8"/>
        <rFont val="宋体"/>
        <family val="0"/>
      </rPr>
      <t>．新增建设用地土地有偿使用费收入</t>
    </r>
  </si>
  <si>
    <t xml:space="preserve">            用于体育事业的彩票公益金支出</t>
  </si>
  <si>
    <r>
      <t>5</t>
    </r>
    <r>
      <rPr>
        <sz val="12"/>
        <color indexed="8"/>
        <rFont val="宋体"/>
        <family val="0"/>
      </rPr>
      <t>．其他</t>
    </r>
  </si>
  <si>
    <t xml:space="preserve">            用于残疾人事业的彩票公益金支出</t>
  </si>
  <si>
    <t xml:space="preserve">            用于城乡医疗救助的彩票公益金支出</t>
  </si>
  <si>
    <t xml:space="preserve">      新型墙体材料专项基金支出</t>
  </si>
  <si>
    <t xml:space="preserve">      其他政府性基金安排的支出</t>
  </si>
  <si>
    <r>
      <t>4</t>
    </r>
    <r>
      <rPr>
        <sz val="12"/>
        <color indexed="8"/>
        <rFont val="宋体"/>
        <family val="0"/>
      </rPr>
      <t>．债务付息支出</t>
    </r>
  </si>
  <si>
    <t>一至二项小计</t>
  </si>
  <si>
    <r>
      <t>5</t>
    </r>
    <r>
      <rPr>
        <sz val="12"/>
        <color indexed="8"/>
        <rFont val="宋体"/>
        <family val="0"/>
      </rPr>
      <t>．债务发行费用支出</t>
    </r>
  </si>
  <si>
    <t>二、调出资金</t>
  </si>
  <si>
    <t>三、债务转贷收入</t>
  </si>
  <si>
    <t>三、债务还本支出</t>
  </si>
  <si>
    <t>四、上年结余（政府性基金）</t>
  </si>
  <si>
    <t>四、本年结余（政府性基金）</t>
  </si>
  <si>
    <t>一至四项小计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</si>
</sst>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#,###.00"/>
  </numFmts>
  <fonts count="37">
    <font>
      <sz val="12"/>
      <name val="宋体"/>
      <family val="0"/>
    </font>
    <font>
      <sz val="20"/>
      <name val="Times New Roman"/>
      <family val="1"/>
    </font>
    <font>
      <sz val="36"/>
      <color indexed="8"/>
      <name val="Times New Roman"/>
      <family val="1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黑体"/>
      <family val="3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0"/>
      <name val="黑体"/>
      <family val="3"/>
    </font>
    <font>
      <sz val="36"/>
      <color indexed="8"/>
      <name val="微软简标宋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176" fontId="13" fillId="0" borderId="0" applyFont="0" applyFill="0" applyBorder="0" applyAlignment="0" applyProtection="0"/>
    <xf numFmtId="0" fontId="18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7" borderId="0" applyNumberFormat="0" applyBorder="0" applyAlignment="0" applyProtection="0"/>
    <xf numFmtId="0" fontId="22" fillId="0" borderId="5" applyNumberFormat="0" applyFill="0" applyAlignment="0" applyProtection="0"/>
    <xf numFmtId="0" fontId="18" fillId="8" borderId="0" applyNumberFormat="0" applyBorder="0" applyAlignment="0" applyProtection="0"/>
    <xf numFmtId="0" fontId="28" fillId="9" borderId="6" applyNumberFormat="0" applyAlignment="0" applyProtection="0"/>
    <xf numFmtId="0" fontId="29" fillId="9" borderId="1" applyNumberFormat="0" applyAlignment="0" applyProtection="0"/>
    <xf numFmtId="0" fontId="30" fillId="10" borderId="7" applyNumberFormat="0" applyAlignment="0" applyProtection="0"/>
    <xf numFmtId="0" fontId="14" fillId="3" borderId="0" applyNumberFormat="0" applyBorder="0" applyAlignment="0" applyProtection="0"/>
    <xf numFmtId="0" fontId="18" fillId="11" borderId="0" applyNumberFormat="0" applyBorder="0" applyAlignment="0" applyProtection="0"/>
    <xf numFmtId="0" fontId="31" fillId="0" borderId="8" applyNumberFormat="0" applyFill="0" applyAlignment="0" applyProtection="0"/>
    <xf numFmtId="0" fontId="27" fillId="0" borderId="9" applyNumberFormat="0" applyFill="0" applyAlignment="0" applyProtection="0"/>
    <xf numFmtId="0" fontId="32" fillId="12" borderId="0" applyNumberFormat="0" applyBorder="0" applyAlignment="0" applyProtection="0"/>
    <xf numFmtId="0" fontId="16" fillId="4" borderId="0" applyNumberFormat="0" applyBorder="0" applyAlignment="0" applyProtection="0"/>
    <xf numFmtId="0" fontId="14" fillId="13" borderId="0" applyNumberFormat="0" applyBorder="0" applyAlignment="0" applyProtection="0"/>
    <xf numFmtId="0" fontId="18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8" fillId="7" borderId="0" applyNumberFormat="0" applyBorder="0" applyAlignment="0" applyProtection="0"/>
    <xf numFmtId="0" fontId="14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4" fillId="3" borderId="0" applyNumberFormat="0" applyBorder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22" applyFill="1" applyAlignment="1">
      <alignment/>
    </xf>
    <xf numFmtId="180" fontId="0" fillId="0" borderId="0" xfId="22" applyNumberForma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176" fontId="2" fillId="0" borderId="0" xfId="22" applyFont="1" applyFill="1" applyAlignment="1">
      <alignment horizontal="center" vertical="center" wrapText="1" shrinkToFit="1"/>
    </xf>
    <xf numFmtId="180" fontId="2" fillId="0" borderId="0" xfId="22" applyNumberFormat="1" applyFont="1" applyFill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left" vertical="center"/>
    </xf>
    <xf numFmtId="176" fontId="3" fillId="0" borderId="10" xfId="22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80" fontId="5" fillId="0" borderId="11" xfId="22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76" fontId="6" fillId="0" borderId="12" xfId="22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80" fontId="7" fillId="0" borderId="12" xfId="22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 shrinkToFit="1"/>
    </xf>
    <xf numFmtId="176" fontId="8" fillId="0" borderId="12" xfId="22" applyFont="1" applyFill="1" applyBorder="1" applyAlignment="1">
      <alignment horizontal="center" vertical="center" wrapText="1" shrinkToFit="1"/>
    </xf>
    <xf numFmtId="49" fontId="8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/>
    </xf>
    <xf numFmtId="181" fontId="9" fillId="0" borderId="12" xfId="0" applyNumberFormat="1" applyFont="1" applyFill="1" applyBorder="1" applyAlignment="1">
      <alignment horizontal="right" vertical="center"/>
    </xf>
    <xf numFmtId="176" fontId="9" fillId="0" borderId="12" xfId="22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left" vertical="center"/>
    </xf>
    <xf numFmtId="181" fontId="11" fillId="0" borderId="12" xfId="0" applyNumberFormat="1" applyFont="1" applyFill="1" applyBorder="1" applyAlignment="1">
      <alignment horizontal="right" vertical="center"/>
    </xf>
    <xf numFmtId="176" fontId="11" fillId="0" borderId="12" xfId="22" applyFont="1" applyFill="1" applyBorder="1" applyAlignment="1">
      <alignment horizontal="right" vertical="center"/>
    </xf>
    <xf numFmtId="181" fontId="12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vertical="center"/>
    </xf>
    <xf numFmtId="180" fontId="11" fillId="0" borderId="12" xfId="22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right" vertical="center"/>
    </xf>
    <xf numFmtId="180" fontId="9" fillId="0" borderId="12" xfId="22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75" zoomScaleNormal="75" workbookViewId="0" topLeftCell="A1">
      <pane xSplit="1" ySplit="5" topLeftCell="B6" activePane="bottomRight" state="frozen"/>
      <selection pane="bottomRight" activeCell="A2" sqref="A2:H2"/>
    </sheetView>
  </sheetViews>
  <sheetFormatPr defaultColWidth="9.00390625" defaultRowHeight="14.25"/>
  <cols>
    <col min="1" max="1" width="35.50390625" style="1" customWidth="1"/>
    <col min="2" max="2" width="12.50390625" style="1" customWidth="1"/>
    <col min="3" max="3" width="11.625" style="1" customWidth="1"/>
    <col min="4" max="4" width="13.375" style="2" customWidth="1"/>
    <col min="5" max="5" width="45.50390625" style="1" customWidth="1"/>
    <col min="6" max="6" width="12.625" style="1" customWidth="1"/>
    <col min="7" max="7" width="10.625" style="1" customWidth="1"/>
    <col min="8" max="8" width="13.00390625" style="3" customWidth="1"/>
    <col min="9" max="16384" width="9.00390625" style="1" customWidth="1"/>
  </cols>
  <sheetData>
    <row r="1" ht="26.25">
      <c r="A1" s="4" t="s">
        <v>0</v>
      </c>
    </row>
    <row r="2" spans="1:8" ht="59.25" customHeight="1">
      <c r="A2" s="5" t="s">
        <v>1</v>
      </c>
      <c r="B2" s="5"/>
      <c r="C2" s="5"/>
      <c r="D2" s="6"/>
      <c r="E2" s="5"/>
      <c r="F2" s="5"/>
      <c r="G2" s="5"/>
      <c r="H2" s="7"/>
    </row>
    <row r="3" spans="1:8" ht="24" customHeight="1">
      <c r="A3" s="8"/>
      <c r="B3" s="8"/>
      <c r="C3" s="8"/>
      <c r="D3" s="9"/>
      <c r="E3" s="10"/>
      <c r="F3" s="11"/>
      <c r="G3" s="12" t="s">
        <v>2</v>
      </c>
      <c r="H3" s="13"/>
    </row>
    <row r="4" spans="1:8" ht="30" customHeight="1">
      <c r="A4" s="14" t="s">
        <v>3</v>
      </c>
      <c r="B4" s="14"/>
      <c r="C4" s="14"/>
      <c r="D4" s="15"/>
      <c r="E4" s="14" t="s">
        <v>4</v>
      </c>
      <c r="F4" s="14"/>
      <c r="G4" s="16"/>
      <c r="H4" s="17"/>
    </row>
    <row r="5" spans="1:8" ht="82.5" customHeight="1">
      <c r="A5" s="18" t="s">
        <v>5</v>
      </c>
      <c r="B5" s="18" t="s">
        <v>6</v>
      </c>
      <c r="C5" s="18" t="s">
        <v>7</v>
      </c>
      <c r="D5" s="19" t="s">
        <v>8</v>
      </c>
      <c r="E5" s="20" t="s">
        <v>5</v>
      </c>
      <c r="F5" s="18" t="s">
        <v>6</v>
      </c>
      <c r="G5" s="18" t="s">
        <v>7</v>
      </c>
      <c r="H5" s="19" t="s">
        <v>8</v>
      </c>
    </row>
    <row r="6" spans="1:8" ht="37.5" customHeight="1">
      <c r="A6" s="21" t="s">
        <v>9</v>
      </c>
      <c r="B6" s="22">
        <f>B7+B8+B9+B10+B11</f>
        <v>125439.51</v>
      </c>
      <c r="C6" s="22">
        <f>C7+C8+C9+C10+C11</f>
        <v>0</v>
      </c>
      <c r="D6" s="23">
        <f>B6+C6</f>
        <v>125439.51</v>
      </c>
      <c r="E6" s="21" t="s">
        <v>10</v>
      </c>
      <c r="F6" s="22">
        <f>F7+F9+F16+F24+F25</f>
        <v>66439.57</v>
      </c>
      <c r="G6" s="22">
        <f>G7+G9+G16+G24+G25</f>
        <v>-7664.98</v>
      </c>
      <c r="H6" s="22">
        <f>H7+H9+H16+H24+H25</f>
        <v>58774.590000000004</v>
      </c>
    </row>
    <row r="7" spans="1:8" ht="37.5" customHeight="1">
      <c r="A7" s="24" t="s">
        <v>11</v>
      </c>
      <c r="B7" s="25">
        <v>0</v>
      </c>
      <c r="C7" s="25"/>
      <c r="D7" s="26">
        <f>B7+C7</f>
        <v>0</v>
      </c>
      <c r="E7" s="24" t="s">
        <v>12</v>
      </c>
      <c r="F7" s="25">
        <f>F8</f>
        <v>0</v>
      </c>
      <c r="G7" s="25"/>
      <c r="H7" s="25">
        <f>H8</f>
        <v>0</v>
      </c>
    </row>
    <row r="8" spans="1:8" ht="37.5" customHeight="1">
      <c r="A8" s="24" t="s">
        <v>13</v>
      </c>
      <c r="B8" s="27">
        <f>215844.18-93904.67</f>
        <v>121939.51</v>
      </c>
      <c r="C8" s="27"/>
      <c r="D8" s="26">
        <f aca="true" t="shared" si="0" ref="D8:D13">B8+C8</f>
        <v>121939.51</v>
      </c>
      <c r="E8" s="28" t="s">
        <v>14</v>
      </c>
      <c r="F8" s="25">
        <v>0</v>
      </c>
      <c r="G8" s="25"/>
      <c r="H8" s="29">
        <f>F8+G8</f>
        <v>0</v>
      </c>
    </row>
    <row r="9" spans="1:8" ht="37.5" customHeight="1">
      <c r="A9" s="24" t="s">
        <v>15</v>
      </c>
      <c r="B9" s="25">
        <v>3500</v>
      </c>
      <c r="C9" s="25"/>
      <c r="D9" s="26">
        <f t="shared" si="0"/>
        <v>3500</v>
      </c>
      <c r="E9" s="24" t="s">
        <v>16</v>
      </c>
      <c r="F9" s="25">
        <f aca="true" t="shared" si="1" ref="F9:H9">F10+F11+F12+F13+F14+F15</f>
        <v>65763.51000000001</v>
      </c>
      <c r="G9" s="25">
        <f t="shared" si="1"/>
        <v>-7660.8099999999995</v>
      </c>
      <c r="H9" s="25">
        <f t="shared" si="1"/>
        <v>58102.700000000004</v>
      </c>
    </row>
    <row r="10" spans="1:8" ht="37.5" customHeight="1">
      <c r="A10" s="24" t="s">
        <v>17</v>
      </c>
      <c r="B10" s="25">
        <v>0</v>
      </c>
      <c r="C10" s="25"/>
      <c r="D10" s="26">
        <f t="shared" si="0"/>
        <v>0</v>
      </c>
      <c r="E10" s="28" t="s">
        <v>18</v>
      </c>
      <c r="F10" s="25">
        <v>63263.51</v>
      </c>
      <c r="G10" s="25">
        <f>-4016.28-4178.05+533.52</f>
        <v>-7660.8099999999995</v>
      </c>
      <c r="H10" s="25">
        <f>F10+G10</f>
        <v>55602.700000000004</v>
      </c>
    </row>
    <row r="11" spans="1:8" ht="37.5" customHeight="1">
      <c r="A11" s="24" t="s">
        <v>19</v>
      </c>
      <c r="B11" s="25">
        <v>0</v>
      </c>
      <c r="C11" s="25"/>
      <c r="D11" s="26">
        <f t="shared" si="0"/>
        <v>0</v>
      </c>
      <c r="E11" s="28" t="s">
        <v>20</v>
      </c>
      <c r="F11" s="25">
        <v>0</v>
      </c>
      <c r="G11" s="25">
        <v>0</v>
      </c>
      <c r="H11" s="29"/>
    </row>
    <row r="12" spans="1:8" ht="37.5" customHeight="1">
      <c r="A12" s="30"/>
      <c r="B12" s="31"/>
      <c r="C12" s="31"/>
      <c r="D12" s="26"/>
      <c r="E12" s="28" t="s">
        <v>21</v>
      </c>
      <c r="F12" s="25">
        <v>0</v>
      </c>
      <c r="G12" s="25">
        <v>0</v>
      </c>
      <c r="H12" s="29"/>
    </row>
    <row r="13" spans="1:8" ht="37.5" customHeight="1">
      <c r="A13" s="21" t="s">
        <v>22</v>
      </c>
      <c r="B13" s="22">
        <f>B14+B15+B16+B19+B20</f>
        <v>237.26</v>
      </c>
      <c r="C13" s="22">
        <f>C14+C15+C16+C19+C20</f>
        <v>0</v>
      </c>
      <c r="D13" s="23">
        <f t="shared" si="0"/>
        <v>237.26</v>
      </c>
      <c r="E13" s="28" t="s">
        <v>23</v>
      </c>
      <c r="F13" s="25">
        <v>0</v>
      </c>
      <c r="G13" s="25">
        <v>0</v>
      </c>
      <c r="H13" s="32"/>
    </row>
    <row r="14" spans="1:8" ht="37.5" customHeight="1">
      <c r="A14" s="24" t="s">
        <v>24</v>
      </c>
      <c r="B14" s="25">
        <v>0</v>
      </c>
      <c r="C14" s="25">
        <v>0</v>
      </c>
      <c r="D14" s="26"/>
      <c r="E14" s="28" t="s">
        <v>25</v>
      </c>
      <c r="F14" s="25">
        <v>0</v>
      </c>
      <c r="G14" s="25">
        <v>0</v>
      </c>
      <c r="H14" s="29"/>
    </row>
    <row r="15" spans="1:8" ht="37.5" customHeight="1">
      <c r="A15" s="24" t="s">
        <v>26</v>
      </c>
      <c r="B15" s="25">
        <v>0</v>
      </c>
      <c r="C15" s="25">
        <v>0</v>
      </c>
      <c r="D15" s="26"/>
      <c r="E15" s="28" t="s">
        <v>27</v>
      </c>
      <c r="F15" s="25">
        <v>2500</v>
      </c>
      <c r="G15" s="25"/>
      <c r="H15" s="29">
        <f aca="true" t="shared" si="2" ref="H15:H24">F15+G15</f>
        <v>2500</v>
      </c>
    </row>
    <row r="16" spans="1:8" ht="37.5" customHeight="1">
      <c r="A16" s="24" t="s">
        <v>28</v>
      </c>
      <c r="B16" s="25">
        <f>B17+B18</f>
        <v>237.26</v>
      </c>
      <c r="C16" s="25">
        <f>C17+C18</f>
        <v>0</v>
      </c>
      <c r="D16" s="25">
        <f>D17+D18</f>
        <v>237.26</v>
      </c>
      <c r="E16" s="24" t="s">
        <v>29</v>
      </c>
      <c r="F16" s="25">
        <f>F17+F22+F23</f>
        <v>372.06</v>
      </c>
      <c r="G16" s="25">
        <f>G17+G22+G23</f>
        <v>-4.17</v>
      </c>
      <c r="H16" s="29">
        <f t="shared" si="2"/>
        <v>367.89</v>
      </c>
    </row>
    <row r="17" spans="1:8" ht="37.5" customHeight="1">
      <c r="A17" s="28" t="s">
        <v>30</v>
      </c>
      <c r="B17" s="25">
        <v>161.15</v>
      </c>
      <c r="C17" s="25"/>
      <c r="D17" s="26">
        <f>B17+C17</f>
        <v>161.15</v>
      </c>
      <c r="E17" s="28" t="s">
        <v>31</v>
      </c>
      <c r="F17" s="25">
        <f aca="true" t="shared" si="3" ref="F17:H17">F18+F19+F20+F21</f>
        <v>372.06</v>
      </c>
      <c r="G17" s="25">
        <f t="shared" si="3"/>
        <v>-4.17</v>
      </c>
      <c r="H17" s="25">
        <f t="shared" si="3"/>
        <v>367.89</v>
      </c>
    </row>
    <row r="18" spans="1:8" ht="37.5" customHeight="1">
      <c r="A18" s="28" t="s">
        <v>32</v>
      </c>
      <c r="B18" s="25">
        <v>76.11</v>
      </c>
      <c r="C18" s="25"/>
      <c r="D18" s="26">
        <f>B18+C18</f>
        <v>76.11</v>
      </c>
      <c r="E18" s="28" t="s">
        <v>33</v>
      </c>
      <c r="F18" s="25">
        <v>141.86</v>
      </c>
      <c r="G18" s="25"/>
      <c r="H18" s="29">
        <f t="shared" si="2"/>
        <v>141.86</v>
      </c>
    </row>
    <row r="19" spans="1:8" ht="37.5" customHeight="1">
      <c r="A19" s="24" t="s">
        <v>34</v>
      </c>
      <c r="B19" s="25">
        <v>0</v>
      </c>
      <c r="C19" s="25">
        <v>0</v>
      </c>
      <c r="D19" s="26"/>
      <c r="E19" s="28" t="s">
        <v>35</v>
      </c>
      <c r="F19" s="25">
        <v>191.43</v>
      </c>
      <c r="G19" s="25">
        <v>-4.17</v>
      </c>
      <c r="H19" s="29">
        <f t="shared" si="2"/>
        <v>187.26000000000002</v>
      </c>
    </row>
    <row r="20" spans="1:8" ht="37.5" customHeight="1">
      <c r="A20" s="24" t="s">
        <v>36</v>
      </c>
      <c r="B20" s="25">
        <v>0</v>
      </c>
      <c r="C20" s="25">
        <v>0</v>
      </c>
      <c r="D20" s="26"/>
      <c r="E20" s="28" t="s">
        <v>37</v>
      </c>
      <c r="F20" s="25">
        <v>28.52</v>
      </c>
      <c r="G20" s="25"/>
      <c r="H20" s="29">
        <f t="shared" si="2"/>
        <v>28.52</v>
      </c>
    </row>
    <row r="21" spans="1:8" ht="37.5" customHeight="1">
      <c r="A21" s="30"/>
      <c r="B21" s="31"/>
      <c r="C21" s="31"/>
      <c r="D21" s="26"/>
      <c r="E21" s="28" t="s">
        <v>38</v>
      </c>
      <c r="F21" s="25">
        <v>10.25</v>
      </c>
      <c r="G21" s="25"/>
      <c r="H21" s="29">
        <f t="shared" si="2"/>
        <v>10.25</v>
      </c>
    </row>
    <row r="22" spans="1:8" ht="37.5" customHeight="1">
      <c r="A22" s="30"/>
      <c r="B22" s="31"/>
      <c r="C22" s="31"/>
      <c r="D22" s="26"/>
      <c r="E22" s="28" t="s">
        <v>39</v>
      </c>
      <c r="F22" s="25">
        <v>0</v>
      </c>
      <c r="G22" s="25">
        <v>0</v>
      </c>
      <c r="H22" s="29">
        <f t="shared" si="2"/>
        <v>0</v>
      </c>
    </row>
    <row r="23" spans="1:8" ht="37.5" customHeight="1">
      <c r="A23" s="30"/>
      <c r="B23" s="31"/>
      <c r="C23" s="31"/>
      <c r="D23" s="26"/>
      <c r="E23" s="28" t="s">
        <v>40</v>
      </c>
      <c r="F23" s="25">
        <v>0</v>
      </c>
      <c r="G23" s="25">
        <v>0</v>
      </c>
      <c r="H23" s="29">
        <f t="shared" si="2"/>
        <v>0</v>
      </c>
    </row>
    <row r="24" spans="1:8" ht="37.5" customHeight="1">
      <c r="A24" s="30"/>
      <c r="B24" s="31"/>
      <c r="C24" s="31"/>
      <c r="D24" s="26"/>
      <c r="E24" s="24" t="s">
        <v>41</v>
      </c>
      <c r="F24" s="25">
        <v>304</v>
      </c>
      <c r="G24" s="25"/>
      <c r="H24" s="29">
        <f t="shared" si="2"/>
        <v>304</v>
      </c>
    </row>
    <row r="25" spans="1:8" ht="37.5" customHeight="1">
      <c r="A25" s="33" t="s">
        <v>42</v>
      </c>
      <c r="B25" s="22">
        <f>B6+B13</f>
        <v>125676.76999999999</v>
      </c>
      <c r="C25" s="22">
        <f>C6+C13</f>
        <v>0</v>
      </c>
      <c r="D25" s="23">
        <f aca="true" t="shared" si="4" ref="D25:D29">B25+C25</f>
        <v>125676.76999999999</v>
      </c>
      <c r="E25" s="24" t="s">
        <v>43</v>
      </c>
      <c r="F25" s="25">
        <v>0</v>
      </c>
      <c r="G25" s="25">
        <v>0</v>
      </c>
      <c r="H25" s="32"/>
    </row>
    <row r="26" spans="1:8" ht="37.5" customHeight="1">
      <c r="A26" s="21"/>
      <c r="B26" s="25"/>
      <c r="C26" s="25"/>
      <c r="D26" s="26"/>
      <c r="E26" s="21" t="s">
        <v>44</v>
      </c>
      <c r="F26" s="22">
        <v>59000</v>
      </c>
      <c r="G26" s="22"/>
      <c r="H26" s="23">
        <f aca="true" t="shared" si="5" ref="H26:H29">F26+G26</f>
        <v>59000</v>
      </c>
    </row>
    <row r="27" spans="1:8" ht="37.5" customHeight="1">
      <c r="A27" s="21" t="s">
        <v>45</v>
      </c>
      <c r="B27" s="25">
        <v>0</v>
      </c>
      <c r="C27" s="25">
        <v>0</v>
      </c>
      <c r="D27" s="26"/>
      <c r="E27" s="21" t="s">
        <v>46</v>
      </c>
      <c r="F27" s="25">
        <v>0</v>
      </c>
      <c r="G27" s="25">
        <v>0</v>
      </c>
      <c r="H27" s="26">
        <f t="shared" si="5"/>
        <v>0</v>
      </c>
    </row>
    <row r="28" spans="1:8" ht="37.5" customHeight="1">
      <c r="A28" s="21" t="s">
        <v>47</v>
      </c>
      <c r="B28" s="22">
        <v>2128.4</v>
      </c>
      <c r="C28" s="22"/>
      <c r="D28" s="23">
        <f t="shared" si="4"/>
        <v>2128.4</v>
      </c>
      <c r="E28" s="21" t="s">
        <v>48</v>
      </c>
      <c r="F28" s="22">
        <f>B29-F6-F26-F27</f>
        <v>2365.5999999999767</v>
      </c>
      <c r="G28" s="22">
        <f>C29-G6-G26-G27</f>
        <v>7664.98</v>
      </c>
      <c r="H28" s="23">
        <f t="shared" si="5"/>
        <v>10030.579999999976</v>
      </c>
    </row>
    <row r="29" spans="1:8" ht="37.5" customHeight="1">
      <c r="A29" s="33" t="s">
        <v>49</v>
      </c>
      <c r="B29" s="22">
        <f>B25+B27+B28</f>
        <v>127805.16999999998</v>
      </c>
      <c r="C29" s="22">
        <f>C25+C27+C28</f>
        <v>0</v>
      </c>
      <c r="D29" s="23">
        <f t="shared" si="4"/>
        <v>127805.16999999998</v>
      </c>
      <c r="E29" s="33" t="s">
        <v>49</v>
      </c>
      <c r="F29" s="22">
        <f>F6+F26+F27+F28</f>
        <v>127805.16999999998</v>
      </c>
      <c r="G29" s="22">
        <f>G6+G26+G27+G28</f>
        <v>0</v>
      </c>
      <c r="H29" s="23">
        <f t="shared" si="5"/>
        <v>127805.16999999998</v>
      </c>
    </row>
  </sheetData>
  <sheetProtection/>
  <mergeCells count="5">
    <mergeCell ref="A2:H2"/>
    <mergeCell ref="A3:B3"/>
    <mergeCell ref="G3:H3"/>
    <mergeCell ref="A4:B4"/>
    <mergeCell ref="E4:F4"/>
  </mergeCells>
  <printOptions horizontalCentered="1"/>
  <pageMargins left="0.16" right="0.2" top="0.43" bottom="0.98" header="0.28" footer="0.51"/>
  <pageSetup fitToHeight="0" fitToWidth="1" horizontalDpi="600" verticalDpi="600" orientation="portrait" pageOrder="overThenDown" paperSize="9" scale="61"/>
  <headerFooter alignWithMargins="0">
    <oddFooter>&amp;L&amp;"Times New Roman"&amp;22—6—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txy</cp:lastModifiedBy>
  <cp:lastPrinted>2019-02-18T02:32:40Z</cp:lastPrinted>
  <dcterms:created xsi:type="dcterms:W3CDTF">2018-01-16T09:24:12Z</dcterms:created>
  <dcterms:modified xsi:type="dcterms:W3CDTF">2019-10-13T07:36:36Z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